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tabRatio="919" activeTab="6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Mode="manual"/>
</workbook>
</file>

<file path=xl/calcChain.xml><?xml version="1.0" encoding="utf-8"?>
<calcChain xmlns="http://schemas.openxmlformats.org/spreadsheetml/2006/main">
  <c r="C37" i="69" l="1"/>
  <c r="C15" i="69"/>
  <c r="C25" i="69"/>
  <c r="B1" i="95" l="1"/>
  <c r="B1" i="92"/>
  <c r="B1" i="93"/>
  <c r="C1" i="91"/>
  <c r="B1" i="64"/>
  <c r="B1" i="90"/>
  <c r="B1" i="69"/>
  <c r="B1" i="94"/>
  <c r="B1" i="89"/>
  <c r="B1" i="73"/>
  <c r="B1" i="88"/>
  <c r="B1" i="52"/>
  <c r="B1" i="86"/>
  <c r="B1" i="75"/>
  <c r="C1" i="85"/>
  <c r="B2" i="83"/>
  <c r="G5" i="86"/>
  <c r="F5" i="86"/>
  <c r="E5" i="86"/>
  <c r="D5" i="86"/>
  <c r="C5" i="86"/>
  <c r="G5" i="84"/>
  <c r="F5" i="84"/>
  <c r="E5" i="84"/>
  <c r="D5" i="84"/>
  <c r="C5" i="84"/>
  <c r="C21" i="94" l="1"/>
  <c r="C20" i="94"/>
  <c r="C19" i="94"/>
  <c r="B1" i="91" l="1"/>
  <c r="B1" i="85"/>
  <c r="B1" i="83"/>
  <c r="B1" i="84"/>
  <c r="C45" i="69" l="1"/>
</calcChain>
</file>

<file path=xl/sharedStrings.xml><?xml version="1.0" encoding="utf-8"?>
<sst xmlns="http://schemas.openxmlformats.org/spreadsheetml/2006/main" count="759" uniqueCount="536">
  <si>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</si>
  <si>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</si>
  <si>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</si>
  <si>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</si>
  <si>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</si>
  <si>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</si>
  <si>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</si>
  <si>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</si>
  <si>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</si>
  <si>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</si>
  <si>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</si>
  <si>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</si>
  <si>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</si>
  <si>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</si>
  <si>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</si>
  <si>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</si>
  <si>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</si>
  <si>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</si>
  <si>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</si>
  <si>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</si>
  <si>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</si>
  <si>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</si>
  <si>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</si>
  <si>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</si>
  <si>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</si>
  <si>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</si>
  <si>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</si>
  <si>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</si>
  <si>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</si>
  <si>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</si>
  <si>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</si>
  <si>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</si>
  <si>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</si>
  <si>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</si>
  <si>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</si>
  <si>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</si>
  <si>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</si>
  <si>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</si>
  <si>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</si>
  <si>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</si>
  <si>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</si>
  <si>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</si>
  <si>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</si>
  <si>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</si>
  <si>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</si>
  <si>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</si>
  <si>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</si>
  <si>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</si>
  <si>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</si>
  <si>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</si>
  <si>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</si>
  <si>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</si>
  <si>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</si>
  <si>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</si>
  <si>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</si>
  <si>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</si>
  <si>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</si>
  <si>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</si>
  <si>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</si>
  <si>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</si>
  <si>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</si>
  <si>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</si>
  <si>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</si>
  <si>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</si>
  <si>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</si>
  <si>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</si>
  <si>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</si>
  <si>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</si>
  <si>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</si>
  <si>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</si>
  <si>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</si>
  <si>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</si>
  <si>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</si>
  <si>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</si>
  <si>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</si>
  <si>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</si>
  <si>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</si>
  <si>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</si>
  <si>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</si>
  <si>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</si>
  <si>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</si>
  <si>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</si>
  <si>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</si>
  <si>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</si>
  <si>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</si>
  <si>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</si>
  <si>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</si>
  <si>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</si>
  <si>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</si>
  <si>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</si>
  <si>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</si>
  <si>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</si>
  <si>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</si>
  <si>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</si>
  <si>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</si>
  <si>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</si>
  <si>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</si>
  <si>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</si>
  <si>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</si>
  <si>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</si>
  <si>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</si>
  <si>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</si>
  <si>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</si>
  <si>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</si>
  <si>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</si>
  <si>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</si>
  <si>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</si>
  <si>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</si>
  <si>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</si>
  <si>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</si>
  <si>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</si>
  <si>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</si>
  <si>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</si>
  <si>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</si>
  <si>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</si>
  <si>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</si>
  <si>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</si>
  <si>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</si>
  <si>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</si>
  <si>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</si>
  <si>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</si>
  <si>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</si>
  <si>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</si>
  <si>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</si>
  <si>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</si>
  <si>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</si>
  <si>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</si>
  <si>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</si>
  <si>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</si>
  <si>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</si>
  <si>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</si>
  <si>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</si>
  <si>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</si>
  <si>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</si>
  <si>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</si>
  <si>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</si>
  <si>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</si>
  <si>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Tier 1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</si>
  <si>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</si>
  <si>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</si>
  <si>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</si>
  <si>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</si>
  <si>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</si>
  <si>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</si>
  <si>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</si>
  <si>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</si>
  <si>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</si>
  <si>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</si>
  <si>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</si>
  <si>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</si>
  <si>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</si>
  <si>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</si>
  <si>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</si>
  <si>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</si>
  <si>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</si>
  <si>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</si>
  <si>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</si>
  <si>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</si>
  <si>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</si>
  <si>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</si>
  <si>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</si>
  <si>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</si>
  <si>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</si>
  <si>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</si>
  <si>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</si>
  <si>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</si>
  <si>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</si>
  <si>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</si>
  <si>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</si>
  <si>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</si>
  <si>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</si>
  <si>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</si>
  <si>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</si>
  <si>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</si>
  <si>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</si>
  <si>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</si>
  <si>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</si>
  <si>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</si>
  <si>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</si>
  <si>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</si>
  <si>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</si>
  <si>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</si>
  <si>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</si>
  <si>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</si>
  <si>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</si>
  <si>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</si>
  <si>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</si>
  <si>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</si>
  <si>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</si>
  <si>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</si>
  <si>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</si>
  <si>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</si>
  <si>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</si>
  <si>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</si>
  <si>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</si>
  <si>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</si>
  <si>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</si>
  <si>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</si>
  <si>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</si>
  <si>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</si>
  <si>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</si>
  <si>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</si>
  <si>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</si>
  <si>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</si>
  <si>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</si>
  <si>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</si>
  <si>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</si>
  <si>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</si>
  <si>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</si>
  <si>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</si>
  <si>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</si>
  <si>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</si>
  <si>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</si>
  <si>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</si>
  <si>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</si>
  <si>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</si>
  <si>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</si>
  <si>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</si>
  <si>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</si>
  <si>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</si>
  <si>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</si>
  <si>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</si>
  <si>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</si>
  <si>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</si>
  <si>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</si>
  <si>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</si>
  <si>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</si>
  <si>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</si>
  <si>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</si>
  <si>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</si>
  <si>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</si>
  <si>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</si>
  <si>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</si>
  <si>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</si>
  <si>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</si>
  <si>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</si>
  <si>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</si>
  <si>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</si>
  <si>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</si>
  <si>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</si>
  <si>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</si>
  <si>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</si>
  <si>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</si>
  <si>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</si>
  <si>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</si>
  <si>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</si>
  <si>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</si>
  <si>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</si>
  <si>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</si>
  <si>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</si>
  <si>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</si>
  <si>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</si>
  <si>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</si>
  <si>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</si>
  <si>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</si>
  <si>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</si>
  <si>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</si>
  <si>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</si>
  <si>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</si>
  <si>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</si>
  <si>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</si>
  <si>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</si>
  <si>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</si>
  <si>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</si>
  <si>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</si>
  <si>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</si>
  <si>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</si>
  <si>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</si>
  <si>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</si>
  <si>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</si>
  <si>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</si>
  <si>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</si>
  <si>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</si>
  <si>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</si>
  <si>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</si>
  <si>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</si>
  <si>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</si>
  <si>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</si>
  <si>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</si>
  <si>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</si>
  <si>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</si>
  <si>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</si>
  <si>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</si>
  <si>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</si>
  <si>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</si>
  <si>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</si>
  <si>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</si>
  <si>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</si>
  <si>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</si>
  <si>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</si>
  <si>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</si>
  <si>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</si>
  <si>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</si>
  <si>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</si>
  <si>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</si>
  <si>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</si>
  <si>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</si>
  <si>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</si>
  <si>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</si>
  <si>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</si>
  <si>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</si>
  <si>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</si>
  <si>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</si>
  <si>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</si>
  <si>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</si>
  <si>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</si>
  <si>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</si>
  <si>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</si>
  <si>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</si>
  <si>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</si>
  <si>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</si>
  <si>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</si>
  <si>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</si>
  <si>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</si>
  <si>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</si>
  <si>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</si>
  <si>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</si>
  <si>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</si>
  <si>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</si>
  <si>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</si>
  <si>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</si>
  <si>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</si>
  <si>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</si>
  <si>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</si>
  <si>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</si>
  <si>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</si>
  <si>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</si>
  <si>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</si>
  <si>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</si>
  <si>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</si>
  <si>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</si>
  <si>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</si>
  <si>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</si>
  <si>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</si>
  <si>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</si>
  <si>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</si>
  <si>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</si>
  <si>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</si>
  <si>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</si>
  <si>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</si>
  <si>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</si>
  <si>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</si>
  <si>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</si>
  <si>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</si>
  <si>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</si>
  <si>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</si>
  <si>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</si>
  <si>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</si>
  <si>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</si>
  <si>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</si>
  <si>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</si>
  <si>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</si>
  <si>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</si>
  <si>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</si>
  <si>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</si>
  <si>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</si>
  <si>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</si>
  <si>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</si>
  <si>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</si>
  <si>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</si>
  <si>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</si>
  <si>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</si>
  <si>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</si>
  <si>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</si>
  <si>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</si>
  <si>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</si>
  <si>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</si>
  <si>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</si>
  <si>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</si>
  <si>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</si>
  <si>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</si>
  <si>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</si>
  <si>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</si>
  <si>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</si>
  <si>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</si>
  <si>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</si>
  <si>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</si>
  <si>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</si>
  <si>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</si>
  <si>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</si>
  <si>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</si>
  <si>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</si>
  <si>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</si>
  <si>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</si>
  <si>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</si>
  <si>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</si>
  <si>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</si>
  <si>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</si>
  <si>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</si>
  <si>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</si>
  <si>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</si>
  <si>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</si>
  <si>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</si>
  <si>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</si>
  <si>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</si>
  <si>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</si>
  <si>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</si>
  <si>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</si>
  <si>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</si>
  <si>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</si>
  <si>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</si>
  <si>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</si>
  <si>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</si>
  <si>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</si>
  <si>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</si>
  <si>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</si>
  <si>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</si>
  <si>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</si>
  <si>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</si>
  <si>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</si>
  <si>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</si>
  <si>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</si>
  <si>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</si>
  <si>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</si>
  <si>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</si>
  <si>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</si>
  <si>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</si>
  <si>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CET1</t>
  </si>
  <si>
    <t>Total regulatory Capital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</si>
  <si>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</si>
  <si>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</si>
  <si>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</si>
  <si>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</si>
  <si>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</si>
  <si>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</si>
  <si>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</si>
  <si>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</si>
  <si>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</si>
  <si>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</si>
  <si>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</si>
  <si>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</si>
  <si>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</si>
  <si>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</si>
  <si>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</si>
  <si>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</si>
  <si>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</si>
  <si>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</si>
  <si>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</si>
  <si>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</si>
  <si>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</si>
  <si>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</si>
  <si>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</si>
  <si>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</si>
  <si>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</si>
  <si>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</si>
  <si>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</si>
  <si>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</si>
  <si>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</si>
  <si>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</si>
  <si>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</si>
  <si>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</si>
  <si>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</si>
  <si>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</si>
  <si>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</si>
  <si>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</si>
  <si>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</si>
  <si>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</si>
  <si>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</si>
  <si>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</si>
  <si>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</si>
  <si>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</si>
  <si>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</si>
  <si>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</si>
  <si>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</si>
  <si>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</si>
  <si>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</si>
  <si>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</si>
  <si>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</si>
  <si>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</si>
  <si>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</si>
  <si>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</si>
  <si>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</si>
  <si>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</si>
  <si>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</si>
  <si>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</si>
  <si>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</si>
  <si>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>Total Requirements</t>
  </si>
  <si>
    <t>Pillar 2 Requirements</t>
  </si>
  <si>
    <t>Based on Basel III framework *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</si>
  <si>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</si>
  <si>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Capital Conservation Buffer *</t>
  </si>
  <si>
    <t>Balance sheet items *</t>
  </si>
  <si>
    <t>* COVID 19 related provisions are deducted from balance sheet items after applying relevant risks weights and mitigation</t>
  </si>
  <si>
    <t>Effect of other adjustments *</t>
  </si>
  <si>
    <t>*Other adjustments include COVID 19 related provisions too. These provisions are deducted from risk weighted balance sheet items. See table "5.RWA"</t>
  </si>
  <si>
    <t>On-balance sheet items (excluding derivatives, SFTs and fiduciary assets, but including collateral) *</t>
  </si>
  <si>
    <t>*COVID 19 related provisions are deducted from balance sheet items</t>
  </si>
  <si>
    <t>CET1 capital</t>
  </si>
  <si>
    <t>Tier1 capital</t>
  </si>
  <si>
    <t>Regulatory capital total requirement</t>
  </si>
  <si>
    <t>CET1 capital total requirement</t>
  </si>
  <si>
    <t>Tier1 capital total requirement</t>
  </si>
  <si>
    <t>Total Risk Weighted Assets (Total RWA) (Based on Basel III framework)</t>
  </si>
  <si>
    <t>Total Risk Weighted Assets (amounts, GEL)</t>
  </si>
  <si>
    <t>Capital Adequacy Ratios</t>
  </si>
  <si>
    <t>Independence status</t>
  </si>
  <si>
    <t>Position/Subordinated business units</t>
  </si>
  <si>
    <t>Net Stable Funding Ratio</t>
  </si>
  <si>
    <t>Available stable funding</t>
  </si>
  <si>
    <t>Required stable funding</t>
  </si>
  <si>
    <t>Net stable funding ratio (%)</t>
  </si>
  <si>
    <t>JSC TBC Bank</t>
  </si>
  <si>
    <t>Arne Berggren</t>
  </si>
  <si>
    <t>Vakhtang Butskhrikidze</t>
  </si>
  <si>
    <t>www.tbcbank.com.ge</t>
  </si>
  <si>
    <t>Nikoloz Enukidze</t>
  </si>
  <si>
    <t>Eric Rajendra</t>
  </si>
  <si>
    <t>Maria Luisa Cicognani</t>
  </si>
  <si>
    <t>Tsira Kemularia</t>
  </si>
  <si>
    <t>Nicholas Dominic Haag</t>
  </si>
  <si>
    <t>Abhijit Akerkar</t>
  </si>
  <si>
    <t>Independent member</t>
  </si>
  <si>
    <t>Independent chair</t>
  </si>
  <si>
    <t>Non-independent member</t>
  </si>
  <si>
    <t>Tornike Gogichaishvili</t>
  </si>
  <si>
    <t>Nino Masurashvili</t>
  </si>
  <si>
    <t>Nikoloz Kurdiani</t>
  </si>
  <si>
    <t>George Tkhelidze</t>
  </si>
  <si>
    <t>Giorgi Megrelishvili</t>
  </si>
  <si>
    <t>CEO</t>
  </si>
  <si>
    <t>Deputy CEO / Retail and SME Banking</t>
  </si>
  <si>
    <t>Deputy CEO / CFO</t>
  </si>
  <si>
    <t>Deputy CEO / CRO</t>
  </si>
  <si>
    <t>Deputy CEO / Marketing and Payments</t>
  </si>
  <si>
    <t>Deputy CEO / Corporate and Investment Banking</t>
  </si>
  <si>
    <t>TBC Bank Group PLC</t>
  </si>
  <si>
    <t>European Bank for Reconstruction and Development</t>
  </si>
  <si>
    <t>Dunross &amp; Co.</t>
  </si>
  <si>
    <t>Mamuka Khazaradze</t>
  </si>
  <si>
    <t>Badri Japaridze</t>
  </si>
  <si>
    <t>6.2.1</t>
  </si>
  <si>
    <t>6.2.2</t>
  </si>
  <si>
    <t>Of which general provision</t>
  </si>
  <si>
    <t>Of which COVID 19-related provision</t>
  </si>
  <si>
    <t>Of which general provision for off-balance items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</si>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</sst>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#,##0.00_ ;[Red]\-#,##0.00\ 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169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166" fontId="1" fillId="0" borderId="0" applyFont="0" applyFill="0" applyBorder="0" applyAlignment="0" applyProtection="0"/>
    <xf numFmtId="0" fontId="49" fillId="43" borderId="130" applyNumberForma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168" fontId="23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168" fontId="23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169" fontId="23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0" fontId="21" fillId="64" borderId="130" applyNumberFormat="0" applyAlignment="0" applyProtection="0"/>
    <xf numFmtId="168" fontId="23" fillId="64" borderId="130" applyNumberFormat="0" applyAlignment="0" applyProtection="0"/>
    <xf numFmtId="169" fontId="23" fillId="64" borderId="130" applyNumberFormat="0" applyAlignment="0" applyProtection="0"/>
    <xf numFmtId="168" fontId="23" fillId="64" borderId="130" applyNumberFormat="0" applyAlignment="0" applyProtection="0"/>
    <xf numFmtId="168" fontId="23" fillId="64" borderId="130" applyNumberFormat="0" applyAlignment="0" applyProtection="0"/>
    <xf numFmtId="169" fontId="23" fillId="64" borderId="130" applyNumberFormat="0" applyAlignment="0" applyProtection="0"/>
    <xf numFmtId="168" fontId="23" fillId="64" borderId="130" applyNumberFormat="0" applyAlignment="0" applyProtection="0"/>
    <xf numFmtId="168" fontId="23" fillId="64" borderId="130" applyNumberFormat="0" applyAlignment="0" applyProtection="0"/>
    <xf numFmtId="169" fontId="23" fillId="64" borderId="130" applyNumberFormat="0" applyAlignment="0" applyProtection="0"/>
    <xf numFmtId="168" fontId="23" fillId="64" borderId="130" applyNumberFormat="0" applyAlignment="0" applyProtection="0"/>
    <xf numFmtId="168" fontId="23" fillId="64" borderId="130" applyNumberFormat="0" applyAlignment="0" applyProtection="0"/>
    <xf numFmtId="169" fontId="23" fillId="64" borderId="130" applyNumberFormat="0" applyAlignment="0" applyProtection="0"/>
    <xf numFmtId="168" fontId="23" fillId="64" borderId="130" applyNumberFormat="0" applyAlignment="0" applyProtection="0"/>
    <xf numFmtId="0" fontId="21" fillId="64" borderId="130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8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8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9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0" fontId="21" fillId="64" borderId="113" applyNumberFormat="0" applyAlignment="0" applyProtection="0"/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19" fillId="0" borderId="125" applyNumberFormat="0" applyAlignment="0">
      <alignment horizontal="right"/>
      <protection locked="0"/>
    </xf>
    <xf numFmtId="0" fontId="2" fillId="69" borderId="125" applyNumberFormat="0" applyFont="0" applyBorder="0" applyProtection="0">
      <alignment horizontal="center" vertical="center"/>
    </xf>
    <xf numFmtId="0" fontId="37" fillId="0" borderId="126">
      <alignment horizontal="left" vertical="center"/>
    </xf>
    <xf numFmtId="0" fontId="37" fillId="0" borderId="126">
      <alignment horizontal="left" vertical="center"/>
    </xf>
    <xf numFmtId="168" fontId="37" fillId="0" borderId="126">
      <alignment horizontal="left" vertical="center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19" fillId="0" borderId="110" applyNumberFormat="0" applyAlignment="0">
      <alignment horizontal="right"/>
      <protection locked="0"/>
    </xf>
    <xf numFmtId="0" fontId="2" fillId="69" borderId="110" applyNumberFormat="0" applyFont="0" applyBorder="0" applyProtection="0">
      <alignment horizontal="center" vertical="center"/>
    </xf>
    <xf numFmtId="0" fontId="37" fillId="0" borderId="112">
      <alignment horizontal="left" vertical="center"/>
    </xf>
    <xf numFmtId="0" fontId="37" fillId="0" borderId="112">
      <alignment horizontal="left" vertical="center"/>
    </xf>
    <xf numFmtId="168" fontId="37" fillId="0" borderId="112">
      <alignment horizontal="left" vertical="center"/>
    </xf>
    <xf numFmtId="0" fontId="45" fillId="70" borderId="127" applyFont="0" applyBorder="0">
      <alignment horizontal="center" wrapText="1"/>
    </xf>
    <xf numFmtId="3" fontId="2" fillId="71" borderId="125" applyFont="0" applyProtection="0">
      <alignment horizontal="right" vertical="center"/>
    </xf>
    <xf numFmtId="9" fontId="2" fillId="71" borderId="125" applyFont="0" applyProtection="0">
      <alignment horizontal="right" vertical="center"/>
    </xf>
    <xf numFmtId="0" fontId="2" fillId="71" borderId="127" applyNumberFormat="0" applyFont="0" applyBorder="0" applyProtection="0">
      <alignment horizontal="left" vertical="center"/>
    </xf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168" fontId="51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168" fontId="51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169" fontId="51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5" fillId="70" borderId="111" applyFont="0" applyBorder="0">
      <alignment horizontal="center" wrapText="1"/>
    </xf>
    <xf numFmtId="3" fontId="2" fillId="71" borderId="110" applyFont="0" applyProtection="0">
      <alignment horizontal="right" vertical="center"/>
    </xf>
    <xf numFmtId="9" fontId="2" fillId="71" borderId="110" applyFont="0" applyProtection="0">
      <alignment horizontal="right" vertical="center"/>
    </xf>
    <xf numFmtId="0" fontId="2" fillId="71" borderId="111" applyNumberFormat="0" applyFont="0" applyBorder="0" applyProtection="0">
      <alignment horizontal="left" vertical="center"/>
    </xf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8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8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9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30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0" fontId="49" fillId="43" borderId="113" applyNumberFormat="0" applyAlignment="0" applyProtection="0"/>
    <xf numFmtId="3" fontId="2" fillId="72" borderId="110" applyFont="0">
      <alignment horizontal="right" vertical="center"/>
      <protection locked="0"/>
    </xf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0" fontId="49" fillId="43" borderId="130" applyNumberFormat="0" applyAlignment="0" applyProtection="0"/>
    <xf numFmtId="168" fontId="51" fillId="43" borderId="130" applyNumberFormat="0" applyAlignment="0" applyProtection="0"/>
    <xf numFmtId="169" fontId="51" fillId="43" borderId="130" applyNumberFormat="0" applyAlignment="0" applyProtection="0"/>
    <xf numFmtId="168" fontId="51" fillId="43" borderId="130" applyNumberFormat="0" applyAlignment="0" applyProtection="0"/>
    <xf numFmtId="168" fontId="51" fillId="43" borderId="130" applyNumberFormat="0" applyAlignment="0" applyProtection="0"/>
    <xf numFmtId="169" fontId="51" fillId="43" borderId="130" applyNumberFormat="0" applyAlignment="0" applyProtection="0"/>
    <xf numFmtId="168" fontId="51" fillId="43" borderId="130" applyNumberFormat="0" applyAlignment="0" applyProtection="0"/>
    <xf numFmtId="168" fontId="51" fillId="43" borderId="130" applyNumberFormat="0" applyAlignment="0" applyProtection="0"/>
    <xf numFmtId="169" fontId="51" fillId="43" borderId="130" applyNumberFormat="0" applyAlignment="0" applyProtection="0"/>
    <xf numFmtId="168" fontId="51" fillId="43" borderId="130" applyNumberFormat="0" applyAlignment="0" applyProtection="0"/>
    <xf numFmtId="168" fontId="51" fillId="43" borderId="130" applyNumberFormat="0" applyAlignment="0" applyProtection="0"/>
    <xf numFmtId="169" fontId="51" fillId="43" borderId="130" applyNumberFormat="0" applyAlignment="0" applyProtection="0"/>
    <xf numFmtId="168" fontId="51" fillId="43" borderId="130" applyNumberFormat="0" applyAlignment="0" applyProtection="0"/>
    <xf numFmtId="0" fontId="49" fillId="43" borderId="130" applyNumberFormat="0" applyAlignment="0" applyProtection="0"/>
    <xf numFmtId="3" fontId="2" fillId="72" borderId="125" applyFont="0">
      <alignment horizontal="right" vertical="center"/>
      <protection locked="0"/>
    </xf>
    <xf numFmtId="0" fontId="49" fillId="43" borderId="120" applyNumberFormat="0" applyAlignment="0" applyProtection="0"/>
    <xf numFmtId="168" fontId="51" fillId="43" borderId="120" applyNumberForma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168" fontId="51" fillId="43" borderId="120" applyNumberForma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168" fontId="51" fillId="43" borderId="120" applyNumberForma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168" fontId="51" fillId="43" borderId="120" applyNumberForma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35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9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35" applyNumberFormat="0" applyAlignment="0" applyProtection="0"/>
    <xf numFmtId="0" fontId="49" fillId="43" borderId="120" applyNumberFormat="0" applyAlignment="0" applyProtection="0"/>
    <xf numFmtId="169" fontId="51" fillId="43" borderId="135" applyNumberFormat="0" applyAlignment="0" applyProtection="0"/>
    <xf numFmtId="168" fontId="51" fillId="43" borderId="135" applyNumberFormat="0" applyAlignment="0" applyProtection="0"/>
    <xf numFmtId="168" fontId="51" fillId="43" borderId="135" applyNumberFormat="0" applyAlignment="0" applyProtection="0"/>
    <xf numFmtId="169" fontId="51" fillId="43" borderId="135" applyNumberFormat="0" applyAlignment="0" applyProtection="0"/>
    <xf numFmtId="168" fontId="51" fillId="43" borderId="135" applyNumberFormat="0" applyAlignment="0" applyProtection="0"/>
    <xf numFmtId="169" fontId="51" fillId="43" borderId="135" applyNumberFormat="0" applyAlignment="0" applyProtection="0"/>
    <xf numFmtId="168" fontId="51" fillId="43" borderId="135" applyNumberFormat="0" applyAlignment="0" applyProtection="0"/>
    <xf numFmtId="168" fontId="51" fillId="43" borderId="135" applyNumberFormat="0" applyAlignment="0" applyProtection="0"/>
    <xf numFmtId="169" fontId="51" fillId="43" borderId="135" applyNumberFormat="0" applyAlignment="0" applyProtection="0"/>
    <xf numFmtId="168" fontId="51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9" fontId="51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8" fontId="51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8" fontId="51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8" fontId="37" fillId="0" borderId="119">
      <alignment horizontal="left" vertical="center"/>
    </xf>
    <xf numFmtId="0" fontId="37" fillId="0" borderId="119">
      <alignment horizontal="left" vertical="center"/>
    </xf>
    <xf numFmtId="0" fontId="37" fillId="0" borderId="119">
      <alignment horizontal="left" vertical="center"/>
    </xf>
    <xf numFmtId="168" fontId="37" fillId="0" borderId="134">
      <alignment horizontal="left" vertical="center"/>
    </xf>
    <xf numFmtId="0" fontId="37" fillId="0" borderId="134">
      <alignment horizontal="left" vertical="center"/>
    </xf>
    <xf numFmtId="0" fontId="37" fillId="0" borderId="134">
      <alignment horizontal="left" vertical="center"/>
    </xf>
    <xf numFmtId="0" fontId="21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9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35" applyNumberFormat="0" applyAlignment="0" applyProtection="0"/>
    <xf numFmtId="168" fontId="23" fillId="64" borderId="135" applyNumberFormat="0" applyAlignment="0" applyProtection="0"/>
    <xf numFmtId="169" fontId="23" fillId="64" borderId="135" applyNumberFormat="0" applyAlignment="0" applyProtection="0"/>
    <xf numFmtId="168" fontId="23" fillId="64" borderId="135" applyNumberFormat="0" applyAlignment="0" applyProtection="0"/>
    <xf numFmtId="168" fontId="23" fillId="64" borderId="135" applyNumberFormat="0" applyAlignment="0" applyProtection="0"/>
    <xf numFmtId="169" fontId="23" fillId="64" borderId="135" applyNumberFormat="0" applyAlignment="0" applyProtection="0"/>
    <xf numFmtId="168" fontId="23" fillId="64" borderId="135" applyNumberFormat="0" applyAlignment="0" applyProtection="0"/>
    <xf numFmtId="168" fontId="23" fillId="64" borderId="135" applyNumberFormat="0" applyAlignment="0" applyProtection="0"/>
    <xf numFmtId="169" fontId="23" fillId="64" borderId="135" applyNumberFormat="0" applyAlignment="0" applyProtection="0"/>
    <xf numFmtId="168" fontId="23" fillId="64" borderId="135" applyNumberFormat="0" applyAlignment="0" applyProtection="0"/>
    <xf numFmtId="168" fontId="23" fillId="64" borderId="135" applyNumberFormat="0" applyAlignment="0" applyProtection="0"/>
    <xf numFmtId="169" fontId="23" fillId="64" borderId="135" applyNumberFormat="0" applyAlignment="0" applyProtection="0"/>
    <xf numFmtId="168" fontId="23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169" fontId="23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168" fontId="23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168" fontId="23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21" fillId="64" borderId="135" applyNumberForma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3" fontId="2" fillId="75" borderId="110" applyFont="0">
      <alignment horizontal="right" vertical="center"/>
      <protection locked="0"/>
    </xf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8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8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9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0" fontId="66" fillId="64" borderId="115" applyNumberForma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2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10" fillId="74" borderId="131" applyNumberFormat="0" applyFont="0" applyAlignment="0" applyProtection="0"/>
    <xf numFmtId="0" fontId="2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2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3" fontId="2" fillId="70" borderId="110" applyFont="0">
      <alignment horizontal="right" vertical="center"/>
    </xf>
    <xf numFmtId="188" fontId="2" fillId="70" borderId="110" applyFont="0">
      <alignment horizontal="right" vertical="center"/>
    </xf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10" fillId="74" borderId="131" applyNumberFormat="0" applyFont="0" applyAlignment="0" applyProtection="0"/>
    <xf numFmtId="0" fontId="30" fillId="0" borderId="116" applyNumberFormat="0" applyFill="0" applyAlignment="0" applyProtection="0"/>
    <xf numFmtId="0" fontId="10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8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8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9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10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10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10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10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2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2" fillId="74" borderId="131" applyNumberFormat="0" applyFont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0" fontId="2" fillId="74" borderId="131" applyNumberFormat="0" applyFont="0" applyAlignment="0" applyProtection="0"/>
    <xf numFmtId="168" fontId="51" fillId="43" borderId="135" applyNumberFormat="0" applyAlignment="0" applyProtection="0"/>
    <xf numFmtId="0" fontId="30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168" fontId="77" fillId="0" borderId="116" applyNumberFormat="0" applyFill="0" applyAlignment="0" applyProtection="0"/>
    <xf numFmtId="169" fontId="77" fillId="0" borderId="116" applyNumberFormat="0" applyFill="0" applyAlignment="0" applyProtection="0"/>
    <xf numFmtId="168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9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8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68" fontId="77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0" fontId="30" fillId="0" borderId="116" applyNumberFormat="0" applyFill="0" applyAlignment="0" applyProtection="0"/>
    <xf numFmtId="188" fontId="2" fillId="70" borderId="117" applyFont="0">
      <alignment horizontal="right" vertical="center"/>
    </xf>
    <xf numFmtId="3" fontId="2" fillId="70" borderId="117" applyFont="0">
      <alignment horizontal="right" vertical="center"/>
    </xf>
    <xf numFmtId="0" fontId="66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168" fontId="68" fillId="64" borderId="115" applyNumberFormat="0" applyAlignment="0" applyProtection="0"/>
    <xf numFmtId="169" fontId="68" fillId="64" borderId="115" applyNumberFormat="0" applyAlignment="0" applyProtection="0"/>
    <xf numFmtId="168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9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8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168" fontId="68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0" fontId="66" fillId="64" borderId="115" applyNumberFormat="0" applyAlignment="0" applyProtection="0"/>
    <xf numFmtId="3" fontId="2" fillId="75" borderId="117" applyFont="0">
      <alignment horizontal="right" vertical="center"/>
      <protection locked="0"/>
    </xf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2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0" fontId="10" fillId="74" borderId="114" applyNumberFormat="0" applyFont="0" applyAlignment="0" applyProtection="0"/>
    <xf numFmtId="3" fontId="2" fillId="72" borderId="117" applyFont="0">
      <alignment horizontal="right" vertical="center"/>
      <protection locked="0"/>
    </xf>
    <xf numFmtId="0" fontId="49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168" fontId="51" fillId="43" borderId="113" applyNumberFormat="0" applyAlignment="0" applyProtection="0"/>
    <xf numFmtId="169" fontId="51" fillId="43" borderId="113" applyNumberFormat="0" applyAlignment="0" applyProtection="0"/>
    <xf numFmtId="168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9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8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168" fontId="51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49" fillId="43" borderId="113" applyNumberFormat="0" applyAlignment="0" applyProtection="0"/>
    <xf numFmtId="0" fontId="2" fillId="71" borderId="118" applyNumberFormat="0" applyFont="0" applyBorder="0" applyProtection="0">
      <alignment horizontal="left" vertical="center"/>
    </xf>
    <xf numFmtId="9" fontId="2" fillId="71" borderId="117" applyFont="0" applyProtection="0">
      <alignment horizontal="right" vertical="center"/>
    </xf>
    <xf numFmtId="3" fontId="2" fillId="71" borderId="117" applyFont="0" applyProtection="0">
      <alignment horizontal="right" vertical="center"/>
    </xf>
    <xf numFmtId="0" fontId="45" fillId="70" borderId="118" applyFont="0" applyBorder="0">
      <alignment horizontal="center" wrapText="1"/>
    </xf>
    <xf numFmtId="168" fontId="37" fillId="0" borderId="112">
      <alignment horizontal="left" vertical="center"/>
    </xf>
    <xf numFmtId="0" fontId="37" fillId="0" borderId="112">
      <alignment horizontal="left" vertical="center"/>
    </xf>
    <xf numFmtId="0" fontId="37" fillId="0" borderId="112">
      <alignment horizontal="left" vertical="center"/>
    </xf>
    <xf numFmtId="0" fontId="2" fillId="69" borderId="117" applyNumberFormat="0" applyFont="0" applyBorder="0" applyProtection="0">
      <alignment horizontal="center" vertical="center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19" fillId="0" borderId="117" applyNumberFormat="0" applyAlignment="0">
      <alignment horizontal="right"/>
      <protection locked="0"/>
    </xf>
    <xf numFmtId="0" fontId="21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168" fontId="23" fillId="64" borderId="113" applyNumberFormat="0" applyAlignment="0" applyProtection="0"/>
    <xf numFmtId="169" fontId="23" fillId="64" borderId="113" applyNumberFormat="0" applyAlignment="0" applyProtection="0"/>
    <xf numFmtId="168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9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8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8" fontId="23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0" fontId="21" fillId="64" borderId="113" applyNumberFormat="0" applyAlignment="0" applyProtection="0"/>
    <xf numFmtId="169" fontId="9" fillId="37" borderId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9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2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10" fillId="74" borderId="136" applyNumberFormat="0" applyFont="0" applyAlignment="0" applyProtection="0"/>
    <xf numFmtId="0" fontId="2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2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10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30" fillId="0" borderId="123" applyNumberFormat="0" applyFill="0" applyAlignment="0" applyProtection="0"/>
    <xf numFmtId="0" fontId="2" fillId="74" borderId="136" applyNumberFormat="0" applyFont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9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2" fillId="74" borderId="136" applyNumberFormat="0" applyFont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2" fillId="74" borderId="136" applyNumberFormat="0" applyFont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2" fillId="74" borderId="136" applyNumberFormat="0" applyFont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1" applyNumberFormat="0" applyFont="0" applyAlignment="0" applyProtection="0"/>
    <xf numFmtId="3" fontId="2" fillId="75" borderId="125" applyFont="0">
      <alignment horizontal="right" vertical="center"/>
      <protection locked="0"/>
    </xf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168" fontId="68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168" fontId="68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169" fontId="68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0" fontId="66" fillId="64" borderId="132" applyNumberFormat="0" applyAlignment="0" applyProtection="0"/>
    <xf numFmtId="168" fontId="68" fillId="64" borderId="132" applyNumberFormat="0" applyAlignment="0" applyProtection="0"/>
    <xf numFmtId="169" fontId="68" fillId="64" borderId="132" applyNumberFormat="0" applyAlignment="0" applyProtection="0"/>
    <xf numFmtId="168" fontId="68" fillId="64" borderId="132" applyNumberFormat="0" applyAlignment="0" applyProtection="0"/>
    <xf numFmtId="168" fontId="68" fillId="64" borderId="132" applyNumberFormat="0" applyAlignment="0" applyProtection="0"/>
    <xf numFmtId="169" fontId="68" fillId="64" borderId="132" applyNumberFormat="0" applyAlignment="0" applyProtection="0"/>
    <xf numFmtId="168" fontId="68" fillId="64" borderId="132" applyNumberFormat="0" applyAlignment="0" applyProtection="0"/>
    <xf numFmtId="168" fontId="68" fillId="64" borderId="132" applyNumberFormat="0" applyAlignment="0" applyProtection="0"/>
    <xf numFmtId="169" fontId="68" fillId="64" borderId="132" applyNumberFormat="0" applyAlignment="0" applyProtection="0"/>
    <xf numFmtId="168" fontId="68" fillId="64" borderId="132" applyNumberFormat="0" applyAlignment="0" applyProtection="0"/>
    <xf numFmtId="168" fontId="68" fillId="64" borderId="132" applyNumberFormat="0" applyAlignment="0" applyProtection="0"/>
    <xf numFmtId="169" fontId="68" fillId="64" borderId="132" applyNumberFormat="0" applyAlignment="0" applyProtection="0"/>
    <xf numFmtId="168" fontId="68" fillId="64" borderId="132" applyNumberFormat="0" applyAlignment="0" applyProtection="0"/>
    <xf numFmtId="0" fontId="66" fillId="64" borderId="132" applyNumberFormat="0" applyAlignment="0" applyProtection="0"/>
    <xf numFmtId="3" fontId="2" fillId="70" borderId="125" applyFont="0">
      <alignment horizontal="right" vertical="center"/>
    </xf>
    <xf numFmtId="188" fontId="2" fillId="70" borderId="125" applyFont="0">
      <alignment horizontal="right" vertical="center"/>
    </xf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168" fontId="77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168" fontId="77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169" fontId="77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0" fontId="30" fillId="0" borderId="133" applyNumberFormat="0" applyFill="0" applyAlignment="0" applyProtection="0"/>
    <xf numFmtId="168" fontId="77" fillId="0" borderId="133" applyNumberFormat="0" applyFill="0" applyAlignment="0" applyProtection="0"/>
    <xf numFmtId="169" fontId="77" fillId="0" borderId="133" applyNumberFormat="0" applyFill="0" applyAlignment="0" applyProtection="0"/>
    <xf numFmtId="168" fontId="77" fillId="0" borderId="133" applyNumberFormat="0" applyFill="0" applyAlignment="0" applyProtection="0"/>
    <xf numFmtId="168" fontId="77" fillId="0" borderId="133" applyNumberFormat="0" applyFill="0" applyAlignment="0" applyProtection="0"/>
    <xf numFmtId="169" fontId="77" fillId="0" borderId="133" applyNumberFormat="0" applyFill="0" applyAlignment="0" applyProtection="0"/>
    <xf numFmtId="168" fontId="77" fillId="0" borderId="133" applyNumberFormat="0" applyFill="0" applyAlignment="0" applyProtection="0"/>
    <xf numFmtId="168" fontId="77" fillId="0" borderId="133" applyNumberFormat="0" applyFill="0" applyAlignment="0" applyProtection="0"/>
    <xf numFmtId="169" fontId="77" fillId="0" borderId="133" applyNumberFormat="0" applyFill="0" applyAlignment="0" applyProtection="0"/>
    <xf numFmtId="168" fontId="77" fillId="0" borderId="133" applyNumberFormat="0" applyFill="0" applyAlignment="0" applyProtection="0"/>
    <xf numFmtId="168" fontId="77" fillId="0" borderId="133" applyNumberFormat="0" applyFill="0" applyAlignment="0" applyProtection="0"/>
    <xf numFmtId="169" fontId="77" fillId="0" borderId="133" applyNumberFormat="0" applyFill="0" applyAlignment="0" applyProtection="0"/>
    <xf numFmtId="168" fontId="77" fillId="0" borderId="133" applyNumberFormat="0" applyFill="0" applyAlignment="0" applyProtection="0"/>
    <xf numFmtId="0" fontId="30" fillId="0" borderId="133" applyNumberFormat="0" applyFill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2" fillId="74" borderId="136" applyNumberFormat="0" applyFon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168" fontId="68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168" fontId="68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169" fontId="68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0" fontId="66" fillId="64" borderId="137" applyNumberFormat="0" applyAlignment="0" applyProtection="0"/>
    <xf numFmtId="168" fontId="68" fillId="64" borderId="137" applyNumberFormat="0" applyAlignment="0" applyProtection="0"/>
    <xf numFmtId="169" fontId="68" fillId="64" borderId="137" applyNumberFormat="0" applyAlignment="0" applyProtection="0"/>
    <xf numFmtId="168" fontId="68" fillId="64" borderId="137" applyNumberFormat="0" applyAlignment="0" applyProtection="0"/>
    <xf numFmtId="168" fontId="68" fillId="64" borderId="137" applyNumberFormat="0" applyAlignment="0" applyProtection="0"/>
    <xf numFmtId="169" fontId="68" fillId="64" borderId="137" applyNumberFormat="0" applyAlignment="0" applyProtection="0"/>
    <xf numFmtId="168" fontId="68" fillId="64" borderId="137" applyNumberFormat="0" applyAlignment="0" applyProtection="0"/>
    <xf numFmtId="168" fontId="68" fillId="64" borderId="137" applyNumberFormat="0" applyAlignment="0" applyProtection="0"/>
    <xf numFmtId="169" fontId="68" fillId="64" borderId="137" applyNumberFormat="0" applyAlignment="0" applyProtection="0"/>
    <xf numFmtId="168" fontId="68" fillId="64" borderId="137" applyNumberFormat="0" applyAlignment="0" applyProtection="0"/>
    <xf numFmtId="168" fontId="68" fillId="64" borderId="137" applyNumberFormat="0" applyAlignment="0" applyProtection="0"/>
    <xf numFmtId="169" fontId="68" fillId="64" borderId="137" applyNumberFormat="0" applyAlignment="0" applyProtection="0"/>
    <xf numFmtId="168" fontId="68" fillId="64" borderId="137" applyNumberFormat="0" applyAlignment="0" applyProtection="0"/>
    <xf numFmtId="0" fontId="66" fillId="64" borderId="137" applyNumberFormat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168" fontId="77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168" fontId="77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169" fontId="77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0" fontId="30" fillId="0" borderId="138" applyNumberFormat="0" applyFill="0" applyAlignment="0" applyProtection="0"/>
    <xf numFmtId="168" fontId="77" fillId="0" borderId="138" applyNumberFormat="0" applyFill="0" applyAlignment="0" applyProtection="0"/>
    <xf numFmtId="169" fontId="77" fillId="0" borderId="138" applyNumberFormat="0" applyFill="0" applyAlignment="0" applyProtection="0"/>
    <xf numFmtId="168" fontId="77" fillId="0" borderId="138" applyNumberFormat="0" applyFill="0" applyAlignment="0" applyProtection="0"/>
    <xf numFmtId="168" fontId="77" fillId="0" borderId="138" applyNumberFormat="0" applyFill="0" applyAlignment="0" applyProtection="0"/>
    <xf numFmtId="169" fontId="77" fillId="0" borderId="138" applyNumberFormat="0" applyFill="0" applyAlignment="0" applyProtection="0"/>
    <xf numFmtId="168" fontId="77" fillId="0" borderId="138" applyNumberFormat="0" applyFill="0" applyAlignment="0" applyProtection="0"/>
    <xf numFmtId="168" fontId="77" fillId="0" borderId="138" applyNumberFormat="0" applyFill="0" applyAlignment="0" applyProtection="0"/>
    <xf numFmtId="169" fontId="77" fillId="0" borderId="138" applyNumberFormat="0" applyFill="0" applyAlignment="0" applyProtection="0"/>
    <xf numFmtId="168" fontId="77" fillId="0" borderId="138" applyNumberFormat="0" applyFill="0" applyAlignment="0" applyProtection="0"/>
    <xf numFmtId="168" fontId="77" fillId="0" borderId="138" applyNumberFormat="0" applyFill="0" applyAlignment="0" applyProtection="0"/>
    <xf numFmtId="169" fontId="77" fillId="0" borderId="138" applyNumberFormat="0" applyFill="0" applyAlignment="0" applyProtection="0"/>
    <xf numFmtId="168" fontId="77" fillId="0" borderId="138" applyNumberFormat="0" applyFill="0" applyAlignment="0" applyProtection="0"/>
    <xf numFmtId="0" fontId="30" fillId="0" borderId="138" applyNumberFormat="0" applyFill="0" applyAlignment="0" applyProtection="0"/>
  </cellStyleXfs>
  <cellXfs count="592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22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193" fontId="2" fillId="2" borderId="3" xfId="0" applyNumberFormat="1" applyFont="1" applyFill="1" applyBorder="1" applyAlignment="1" applyProtection="1">
      <alignment vertical="center"/>
      <protection locked="0"/>
    </xf>
    <xf numFmtId="193" fontId="87" fillId="2" borderId="3" xfId="0" applyNumberFormat="1" applyFont="1" applyFill="1" applyBorder="1" applyAlignment="1" applyProtection="1">
      <alignment vertical="center"/>
      <protection locked="0"/>
    </xf>
    <xf numFmtId="193" fontId="87" fillId="2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6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/>
    </xf>
    <xf numFmtId="193" fontId="2" fillId="0" borderId="3" xfId="7" applyNumberFormat="1" applyFont="1" applyFill="1" applyBorder="1" applyAlignment="1" applyProtection="1">
      <alignment horizontal="right"/>
    </xf>
    <xf numFmtId="193" fontId="2" fillId="36" borderId="3" xfId="7" applyNumberFormat="1" applyFont="1" applyFill="1" applyBorder="1" applyAlignment="1" applyProtection="1">
      <alignment horizontal="right"/>
    </xf>
    <xf numFmtId="193" fontId="2" fillId="0" borderId="10" xfId="0" applyNumberFormat="1" applyFont="1" applyFill="1" applyBorder="1" applyAlignment="1" applyProtection="1">
      <alignment horizontal="right"/>
    </xf>
    <xf numFmtId="193" fontId="2" fillId="0" borderId="3" xfId="0" applyNumberFormat="1" applyFont="1" applyFill="1" applyBorder="1" applyAlignment="1" applyProtection="1">
      <alignment horizontal="right"/>
    </xf>
    <xf numFmtId="193" fontId="2" fillId="36" borderId="22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 indent="2"/>
    </xf>
    <xf numFmtId="0" fontId="2" fillId="0" borderId="8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/>
    <xf numFmtId="193" fontId="2" fillId="0" borderId="3" xfId="7" applyNumberFormat="1" applyFont="1" applyFill="1" applyBorder="1" applyAlignment="1" applyProtection="1">
      <alignment horizontal="right"/>
      <protection locked="0"/>
    </xf>
    <xf numFmtId="193" fontId="2" fillId="0" borderId="10" xfId="0" applyNumberFormat="1" applyFont="1" applyFill="1" applyBorder="1" applyAlignment="1" applyProtection="1">
      <alignment horizontal="right"/>
      <protection locked="0"/>
    </xf>
    <xf numFmtId="193" fontId="2" fillId="0" borderId="3" xfId="0" applyNumberFormat="1" applyFont="1" applyFill="1" applyBorder="1" applyAlignment="1" applyProtection="1">
      <alignment horizontal="right"/>
      <protection locked="0"/>
    </xf>
    <xf numFmtId="193" fontId="2" fillId="0" borderId="22" xfId="0" applyNumberFormat="1" applyFont="1" applyFill="1" applyBorder="1" applyAlignment="1" applyProtection="1">
      <alignment horizontal="right"/>
    </xf>
    <xf numFmtId="0" fontId="2" fillId="0" borderId="24" xfId="0" applyFont="1" applyFill="1" applyBorder="1" applyAlignment="1" applyProtection="1">
      <alignment horizontal="left" indent="1"/>
    </xf>
    <xf numFmtId="0" fontId="45" fillId="0" borderId="75" xfId="0" applyFont="1" applyFill="1" applyBorder="1" applyAlignment="1" applyProtection="1"/>
    <xf numFmtId="193" fontId="2" fillId="36" borderId="25" xfId="7" applyNumberFormat="1" applyFont="1" applyFill="1" applyBorder="1" applyAlignment="1" applyProtection="1">
      <alignment horizontal="right"/>
    </xf>
    <xf numFmtId="193" fontId="2" fillId="36" borderId="26" xfId="0" applyNumberFormat="1" applyFont="1" applyFill="1" applyBorder="1" applyAlignment="1" applyProtection="1">
      <alignment horizontal="right"/>
    </xf>
    <xf numFmtId="0" fontId="88" fillId="0" borderId="0" xfId="0" applyFont="1" applyAlignment="1">
      <alignment vertical="center"/>
    </xf>
    <xf numFmtId="0" fontId="89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indent="1"/>
    </xf>
    <xf numFmtId="38" fontId="2" fillId="0" borderId="3" xfId="0" applyNumberFormat="1" applyFont="1" applyFill="1" applyBorder="1" applyAlignment="1" applyProtection="1">
      <alignment horizontal="right"/>
      <protection locked="0"/>
    </xf>
    <xf numFmtId="38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left" wrapText="1" indent="1"/>
    </xf>
    <xf numFmtId="1" fontId="2" fillId="36" borderId="3" xfId="7" applyNumberFormat="1" applyFont="1" applyFill="1" applyBorder="1" applyAlignment="1" applyProtection="1">
      <alignment horizontal="right"/>
    </xf>
    <xf numFmtId="1" fontId="2" fillId="36" borderId="22" xfId="7" applyNumberFormat="1" applyFont="1" applyFill="1" applyBorder="1" applyAlignment="1" applyProtection="1">
      <alignment horizontal="right"/>
    </xf>
    <xf numFmtId="38" fontId="2" fillId="36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 indent="2"/>
    </xf>
    <xf numFmtId="0" fontId="45" fillId="0" borderId="3" xfId="0" applyFont="1" applyFill="1" applyBorder="1" applyAlignment="1"/>
    <xf numFmtId="38" fontId="2" fillId="3" borderId="3" xfId="0" applyNumberFormat="1" applyFont="1" applyFill="1" applyBorder="1" applyAlignment="1" applyProtection="1">
      <alignment horizontal="right"/>
      <protection locked="0"/>
    </xf>
    <xf numFmtId="1" fontId="2" fillId="3" borderId="3" xfId="7" applyNumberFormat="1" applyFont="1" applyFill="1" applyBorder="1" applyAlignment="1" applyProtection="1">
      <alignment horizontal="right"/>
    </xf>
    <xf numFmtId="1" fontId="2" fillId="3" borderId="22" xfId="7" applyNumberFormat="1" applyFont="1" applyFill="1" applyBorder="1" applyAlignment="1" applyProtection="1">
      <alignment horizontal="right"/>
    </xf>
    <xf numFmtId="0" fontId="45" fillId="0" borderId="3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38" fontId="2" fillId="36" borderId="3" xfId="0" applyNumberFormat="1" applyFont="1" applyFill="1" applyBorder="1" applyAlignment="1" applyProtection="1">
      <alignment horizontal="right"/>
    </xf>
    <xf numFmtId="0" fontId="45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vertical="center" wrapText="1"/>
    </xf>
    <xf numFmtId="38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38" fontId="2" fillId="36" borderId="25" xfId="0" applyNumberFormat="1" applyFont="1" applyFill="1" applyBorder="1" applyAlignment="1">
      <alignment horizontal="right"/>
    </xf>
    <xf numFmtId="1" fontId="2" fillId="36" borderId="25" xfId="7" applyNumberFormat="1" applyFont="1" applyFill="1" applyBorder="1" applyAlignment="1" applyProtection="1">
      <alignment horizontal="right"/>
    </xf>
    <xf numFmtId="1" fontId="2" fillId="36" borderId="26" xfId="7" applyNumberFormat="1" applyFont="1" applyFill="1" applyBorder="1" applyAlignment="1" applyProtection="1">
      <alignment horizontal="right"/>
    </xf>
    <xf numFmtId="0" fontId="89" fillId="0" borderId="0" xfId="0" applyFont="1" applyBorder="1"/>
    <xf numFmtId="0" fontId="46" fillId="0" borderId="0" xfId="0" applyFont="1" applyFill="1" applyAlignment="1">
      <alignment horizontal="center"/>
    </xf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84" fillId="0" borderId="42" xfId="0" applyFont="1" applyBorder="1" applyAlignment="1"/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5" fillId="0" borderId="3" xfId="0" applyFont="1" applyBorder="1"/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193" fontId="2" fillId="36" borderId="22" xfId="2" applyNumberFormat="1" applyFont="1" applyFill="1" applyBorder="1" applyAlignment="1" applyProtection="1">
      <alignment vertical="top"/>
    </xf>
    <xf numFmtId="0" fontId="2" fillId="3" borderId="7" xfId="13" applyFont="1" applyFill="1" applyBorder="1" applyAlignment="1" applyProtection="1">
      <alignment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193" fontId="2" fillId="36" borderId="22" xfId="2" applyNumberFormat="1" applyFont="1" applyFill="1" applyBorder="1" applyAlignment="1" applyProtection="1">
      <alignment vertical="top" wrapText="1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193" fontId="2" fillId="36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193" fontId="2" fillId="36" borderId="26" xfId="2" applyNumberFormat="1" applyFont="1" applyFill="1" applyBorder="1" applyAlignment="1" applyProtection="1">
      <alignment vertical="top" wrapText="1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8" fillId="0" borderId="13" xfId="0" applyNumberFormat="1" applyFont="1" applyBorder="1" applyAlignment="1">
      <alignment vertical="center"/>
    </xf>
    <xf numFmtId="167" fontId="88" fillId="0" borderId="65" xfId="0" applyNumberFormat="1" applyFont="1" applyBorder="1" applyAlignment="1">
      <alignment horizontal="center"/>
    </xf>
    <xf numFmtId="167" fontId="92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8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90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8" fillId="0" borderId="12" xfId="0" applyFont="1" applyBorder="1" applyAlignment="1">
      <alignment horizontal="right" wrapText="1"/>
    </xf>
    <xf numFmtId="193" fontId="88" fillId="0" borderId="14" xfId="0" applyNumberFormat="1" applyFont="1" applyBorder="1" applyAlignment="1">
      <alignment vertical="center"/>
    </xf>
    <xf numFmtId="167" fontId="84" fillId="0" borderId="69" xfId="0" applyNumberFormat="1" applyFont="1" applyBorder="1" applyAlignment="1">
      <alignment horizont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9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193" fontId="84" fillId="36" borderId="25" xfId="0" applyNumberFormat="1" applyFont="1" applyFill="1" applyBorder="1"/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193" fontId="84" fillId="36" borderId="56" xfId="0" applyNumberFormat="1" applyFont="1" applyFill="1" applyBorder="1" applyAlignment="1"/>
    <xf numFmtId="0" fontId="45" fillId="3" borderId="26" xfId="16" applyFont="1" applyFill="1" applyBorder="1" applyAlignment="1" applyProtection="1">
      <protection locked="0"/>
    </xf>
    <xf numFmtId="193" fontId="84" fillId="36" borderId="24" xfId="0" applyNumberFormat="1" applyFont="1" applyFill="1" applyBorder="1"/>
    <xf numFmtId="193" fontId="84" fillId="36" borderId="26" xfId="0" applyNumberFormat="1" applyFont="1" applyFill="1" applyBorder="1"/>
    <xf numFmtId="193" fontId="84" fillId="36" borderId="57" xfId="0" applyNumberFormat="1" applyFont="1" applyFill="1" applyBorder="1"/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9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70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9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3" fillId="3" borderId="3" xfId="11" applyFont="1" applyFill="1" applyBorder="1" applyAlignment="1">
      <alignment horizontal="left" vertical="center"/>
    </xf>
    <xf numFmtId="0" fontId="91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3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3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1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3" fillId="3" borderId="3" xfId="9" applyFont="1" applyFill="1" applyBorder="1" applyAlignment="1" applyProtection="1">
      <alignment horizontal="left" vertical="center"/>
      <protection locked="0"/>
    </xf>
    <xf numFmtId="0" fontId="91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6" fillId="0" borderId="0" xfId="0" applyFont="1" applyFill="1" applyAlignment="1">
      <alignment horizontal="right"/>
    </xf>
    <xf numFmtId="0" fontId="84" fillId="0" borderId="21" xfId="0" applyFont="1" applyFill="1" applyBorder="1" applyAlignment="1">
      <alignment horizontal="center" vertical="center"/>
    </xf>
    <xf numFmtId="0" fontId="45" fillId="0" borderId="3" xfId="0" applyFont="1" applyFill="1" applyBorder="1" applyAlignment="1" applyProtection="1">
      <alignment horizontal="left"/>
      <protection locked="0"/>
    </xf>
    <xf numFmtId="193" fontId="2" fillId="36" borderId="3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46" fillId="0" borderId="3" xfId="0" applyFont="1" applyFill="1" applyBorder="1" applyAlignment="1" applyProtection="1">
      <alignment horizontal="left" vertical="center" indent="17"/>
      <protection locked="0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193" fontId="2" fillId="0" borderId="25" xfId="0" applyNumberFormat="1" applyFont="1" applyFill="1" applyBorder="1" applyAlignment="1" applyProtection="1">
      <alignment horizontal="right"/>
    </xf>
    <xf numFmtId="193" fontId="2" fillId="36" borderId="25" xfId="0" applyNumberFormat="1" applyFont="1" applyFill="1" applyBorder="1" applyAlignment="1" applyProtection="1">
      <alignment horizontal="right"/>
    </xf>
    <xf numFmtId="0" fontId="91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4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193" fontId="84" fillId="36" borderId="20" xfId="0" applyNumberFormat="1" applyFont="1" applyFill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193" fontId="84" fillId="36" borderId="22" xfId="0" applyNumberFormat="1" applyFont="1" applyFill="1" applyBorder="1" applyAlignment="1">
      <alignment horizontal="center" vertical="center" wrapText="1"/>
    </xf>
    <xf numFmtId="193" fontId="84" fillId="36" borderId="26" xfId="0" applyNumberFormat="1" applyFont="1" applyFill="1" applyBorder="1" applyAlignment="1">
      <alignment horizontal="center" vertical="center"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8" fillId="0" borderId="11" xfId="0" applyFont="1" applyBorder="1" applyAlignment="1">
      <alignment horizontal="left" wrapText="1" indent="1"/>
    </xf>
    <xf numFmtId="0" fontId="88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5" fillId="0" borderId="0" xfId="11" applyFont="1" applyFill="1" applyBorder="1" applyAlignment="1" applyProtection="1"/>
    <xf numFmtId="0" fontId="96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indent="4"/>
      <protection locked="0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 applyProtection="1">
      <alignment horizontal="left" vertical="center" indent="11"/>
      <protection locked="0"/>
    </xf>
    <xf numFmtId="0" fontId="97" fillId="0" borderId="10" xfId="0" applyNumberFormat="1" applyFont="1" applyFill="1" applyBorder="1" applyAlignment="1">
      <alignment horizontal="left" vertical="center" wrapText="1"/>
    </xf>
    <xf numFmtId="0" fontId="96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0" applyFont="1" applyFill="1" applyBorder="1" applyAlignment="1" applyProtection="1">
      <alignment horizontal="left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8" fillId="0" borderId="0" xfId="0" applyFont="1"/>
    <xf numFmtId="0" fontId="3" fillId="0" borderId="70" xfId="0" applyFont="1" applyBorder="1"/>
    <xf numFmtId="193" fontId="84" fillId="0" borderId="23" xfId="0" applyNumberFormat="1" applyFont="1" applyBorder="1" applyAlignment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193" fontId="3" fillId="36" borderId="25" xfId="0" applyNumberFormat="1" applyFont="1" applyFill="1" applyBorder="1"/>
    <xf numFmtId="9" fontId="3" fillId="0" borderId="22" xfId="20962" applyFont="1" applyBorder="1"/>
    <xf numFmtId="9" fontId="3" fillId="36" borderId="26" xfId="20962" applyFont="1" applyFill="1" applyBorder="1"/>
    <xf numFmtId="0" fontId="86" fillId="0" borderId="0" xfId="0" applyFont="1" applyFill="1" applyBorder="1" applyAlignment="1">
      <alignment horizontal="center" wrapText="1"/>
    </xf>
    <xf numFmtId="167" fontId="84" fillId="0" borderId="3" xfId="0" applyNumberFormat="1" applyFont="1" applyBorder="1" applyAlignment="1"/>
    <xf numFmtId="167" fontId="84" fillId="36" borderId="25" xfId="0" applyNumberFormat="1" applyFont="1" applyFill="1" applyBorder="1"/>
    <xf numFmtId="0" fontId="84" fillId="0" borderId="0" xfId="0" applyFont="1" applyFill="1" applyBorder="1" applyAlignment="1">
      <alignment vertical="center" wrapText="1"/>
    </xf>
    <xf numFmtId="0" fontId="84" fillId="0" borderId="76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4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100" fillId="3" borderId="86" xfId="0" applyFont="1" applyFill="1" applyBorder="1" applyAlignment="1">
      <alignment horizontal="left"/>
    </xf>
    <xf numFmtId="0" fontId="100" fillId="3" borderId="87" xfId="0" applyFont="1" applyFill="1" applyBorder="1" applyAlignment="1">
      <alignment horizontal="left"/>
    </xf>
    <xf numFmtId="0" fontId="4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3" borderId="92" xfId="0" applyFont="1" applyFill="1" applyBorder="1" applyAlignment="1">
      <alignment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vertical="center"/>
    </xf>
    <xf numFmtId="0" fontId="4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5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vertical="center"/>
    </xf>
    <xf numFmtId="169" fontId="9" fillId="37" borderId="27" xfId="20" applyBorder="1"/>
    <xf numFmtId="169" fontId="9" fillId="37" borderId="97" xfId="20" applyBorder="1"/>
    <xf numFmtId="169" fontId="9" fillId="37" borderId="28" xfId="20" applyBorder="1"/>
    <xf numFmtId="0" fontId="3" fillId="0" borderId="10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8" xfId="0" applyFont="1" applyFill="1" applyBorder="1" applyAlignment="1">
      <alignment horizontal="center" vertical="center" wrapText="1"/>
    </xf>
    <xf numFmtId="0" fontId="86" fillId="0" borderId="89" xfId="0" applyFont="1" applyFill="1" applyBorder="1" applyAlignment="1">
      <alignment horizontal="center" vertical="center" wrapText="1"/>
    </xf>
    <xf numFmtId="0" fontId="84" fillId="0" borderId="88" xfId="0" applyFont="1" applyFill="1" applyBorder="1"/>
    <xf numFmtId="193" fontId="84" fillId="0" borderId="88" xfId="0" applyNumberFormat="1" applyFont="1" applyFill="1" applyBorder="1" applyAlignment="1">
      <alignment horizontal="center" vertical="center"/>
    </xf>
    <xf numFmtId="193" fontId="84" fillId="0" borderId="89" xfId="0" applyNumberFormat="1" applyFont="1" applyFill="1" applyBorder="1" applyAlignment="1">
      <alignment horizontal="center" vertical="center"/>
    </xf>
    <xf numFmtId="0" fontId="84" fillId="0" borderId="88" xfId="0" applyFont="1" applyFill="1" applyBorder="1" applyAlignment="1">
      <alignment horizontal="left" indent="1"/>
    </xf>
    <xf numFmtId="193" fontId="88" fillId="0" borderId="88" xfId="0" applyNumberFormat="1" applyFont="1" applyFill="1" applyBorder="1" applyAlignment="1">
      <alignment horizontal="center" vertical="center"/>
    </xf>
    <xf numFmtId="0" fontId="88" fillId="0" borderId="88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0" fontId="95" fillId="0" borderId="0" xfId="11" applyFont="1" applyFill="1" applyBorder="1" applyProtection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9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101" fillId="0" borderId="21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1" fillId="0" borderId="0" xfId="0" applyFont="1" applyFill="1" applyAlignment="1">
      <alignment horizontal="left" vertical="center"/>
    </xf>
    <xf numFmtId="49" fontId="102" fillId="0" borderId="24" xfId="5" applyNumberFormat="1" applyFont="1" applyFill="1" applyBorder="1" applyAlignment="1" applyProtection="1">
      <alignment horizontal="left" vertical="center"/>
      <protection locked="0"/>
    </xf>
    <xf numFmtId="0" fontId="103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8" xfId="0" applyFont="1" applyBorder="1" applyAlignment="1">
      <alignment vertical="center" wrapText="1"/>
    </xf>
    <xf numFmtId="14" fontId="2" fillId="3" borderId="88" xfId="8" quotePrefix="1" applyNumberFormat="1" applyFont="1" applyFill="1" applyBorder="1" applyAlignment="1" applyProtection="1">
      <alignment horizontal="left"/>
      <protection locked="0"/>
    </xf>
    <xf numFmtId="3" fontId="104" fillId="36" borderId="25" xfId="0" applyNumberFormat="1" applyFont="1" applyFill="1" applyBorder="1" applyAlignment="1">
      <alignment vertical="center" wrapText="1"/>
    </xf>
    <xf numFmtId="0" fontId="6" fillId="0" borderId="88" xfId="17" applyFill="1" applyBorder="1" applyAlignment="1" applyProtection="1"/>
    <xf numFmtId="49" fontId="84" fillId="0" borderId="88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45" fillId="77" borderId="108" xfId="20964" applyFont="1" applyFill="1" applyBorder="1" applyAlignment="1">
      <alignment vertical="center"/>
    </xf>
    <xf numFmtId="0" fontId="45" fillId="77" borderId="109" xfId="20964" applyFont="1" applyFill="1" applyBorder="1" applyAlignment="1">
      <alignment vertical="center"/>
    </xf>
    <xf numFmtId="0" fontId="45" fillId="77" borderId="106" xfId="20964" applyFont="1" applyFill="1" applyBorder="1" applyAlignment="1">
      <alignment vertical="center"/>
    </xf>
    <xf numFmtId="0" fontId="106" fillId="70" borderId="105" xfId="20964" applyFont="1" applyFill="1" applyBorder="1" applyAlignment="1">
      <alignment horizontal="center" vertical="center"/>
    </xf>
    <xf numFmtId="0" fontId="106" fillId="70" borderId="106" xfId="20964" applyFont="1" applyFill="1" applyBorder="1" applyAlignment="1">
      <alignment horizontal="left" vertical="center" wrapText="1"/>
    </xf>
    <xf numFmtId="164" fontId="106" fillId="0" borderId="107" xfId="7" applyNumberFormat="1" applyFont="1" applyFill="1" applyBorder="1" applyAlignment="1" applyProtection="1">
      <alignment horizontal="right" vertical="center"/>
      <protection locked="0"/>
    </xf>
    <xf numFmtId="0" fontId="105" fillId="78" borderId="107" xfId="20964" applyFont="1" applyFill="1" applyBorder="1" applyAlignment="1">
      <alignment horizontal="center" vertical="center"/>
    </xf>
    <xf numFmtId="0" fontId="105" fillId="78" borderId="109" xfId="20964" applyFont="1" applyFill="1" applyBorder="1" applyAlignment="1">
      <alignment vertical="top" wrapText="1"/>
    </xf>
    <xf numFmtId="164" fontId="45" fillId="77" borderId="106" xfId="7" applyNumberFormat="1" applyFont="1" applyFill="1" applyBorder="1" applyAlignment="1">
      <alignment horizontal="right" vertical="center"/>
    </xf>
    <xf numFmtId="0" fontId="107" fillId="70" borderId="105" xfId="20964" applyFont="1" applyFill="1" applyBorder="1" applyAlignment="1">
      <alignment horizontal="center" vertical="center"/>
    </xf>
    <xf numFmtId="0" fontId="106" fillId="70" borderId="109" xfId="20964" applyFont="1" applyFill="1" applyBorder="1" applyAlignment="1">
      <alignment vertical="center" wrapText="1"/>
    </xf>
    <xf numFmtId="0" fontId="106" fillId="70" borderId="106" xfId="20964" applyFont="1" applyFill="1" applyBorder="1" applyAlignment="1">
      <alignment horizontal="left" vertical="center"/>
    </xf>
    <xf numFmtId="0" fontId="107" fillId="3" borderId="105" xfId="20964" applyFont="1" applyFill="1" applyBorder="1" applyAlignment="1">
      <alignment horizontal="center" vertical="center"/>
    </xf>
    <xf numFmtId="0" fontId="106" fillId="3" borderId="106" xfId="20964" applyFont="1" applyFill="1" applyBorder="1" applyAlignment="1">
      <alignment horizontal="left" vertical="center"/>
    </xf>
    <xf numFmtId="0" fontId="107" fillId="0" borderId="105" xfId="20964" applyFont="1" applyFill="1" applyBorder="1" applyAlignment="1">
      <alignment horizontal="center" vertical="center"/>
    </xf>
    <xf numFmtId="0" fontId="106" fillId="0" borderId="106" xfId="20964" applyFont="1" applyFill="1" applyBorder="1" applyAlignment="1">
      <alignment horizontal="left" vertical="center"/>
    </xf>
    <xf numFmtId="0" fontId="108" fillId="78" borderId="107" xfId="20964" applyFont="1" applyFill="1" applyBorder="1" applyAlignment="1">
      <alignment horizontal="center" vertical="center"/>
    </xf>
    <xf numFmtId="0" fontId="105" fillId="78" borderId="109" xfId="20964" applyFont="1" applyFill="1" applyBorder="1" applyAlignment="1">
      <alignment vertical="center"/>
    </xf>
    <xf numFmtId="164" fontId="106" fillId="78" borderId="107" xfId="7" applyNumberFormat="1" applyFont="1" applyFill="1" applyBorder="1" applyAlignment="1" applyProtection="1">
      <alignment horizontal="right" vertical="center"/>
      <protection locked="0"/>
    </xf>
    <xf numFmtId="0" fontId="105" fillId="77" borderId="108" xfId="20964" applyFont="1" applyFill="1" applyBorder="1" applyAlignment="1">
      <alignment vertical="center"/>
    </xf>
    <xf numFmtId="0" fontId="105" fillId="77" borderId="109" xfId="20964" applyFont="1" applyFill="1" applyBorder="1" applyAlignment="1">
      <alignment vertical="center"/>
    </xf>
    <xf numFmtId="164" fontId="105" fillId="77" borderId="106" xfId="7" applyNumberFormat="1" applyFont="1" applyFill="1" applyBorder="1" applyAlignment="1">
      <alignment horizontal="right" vertical="center"/>
    </xf>
    <xf numFmtId="0" fontId="110" fillId="3" borderId="105" xfId="20964" applyFont="1" applyFill="1" applyBorder="1" applyAlignment="1">
      <alignment horizontal="center" vertical="center"/>
    </xf>
    <xf numFmtId="0" fontId="111" fillId="78" borderId="107" xfId="20964" applyFont="1" applyFill="1" applyBorder="1" applyAlignment="1">
      <alignment horizontal="center" vertical="center"/>
    </xf>
    <xf numFmtId="0" fontId="45" fillId="78" borderId="109" xfId="20964" applyFont="1" applyFill="1" applyBorder="1" applyAlignment="1">
      <alignment vertical="center"/>
    </xf>
    <xf numFmtId="0" fontId="110" fillId="70" borderId="105" xfId="20964" applyFont="1" applyFill="1" applyBorder="1" applyAlignment="1">
      <alignment horizontal="center" vertical="center"/>
    </xf>
    <xf numFmtId="164" fontId="106" fillId="3" borderId="107" xfId="7" applyNumberFormat="1" applyFont="1" applyFill="1" applyBorder="1" applyAlignment="1" applyProtection="1">
      <alignment horizontal="right" vertical="center"/>
      <protection locked="0"/>
    </xf>
    <xf numFmtId="0" fontId="111" fillId="3" borderId="107" xfId="20964" applyFont="1" applyFill="1" applyBorder="1" applyAlignment="1">
      <alignment horizontal="center" vertical="center"/>
    </xf>
    <xf numFmtId="0" fontId="45" fillId="3" borderId="109" xfId="20964" applyFont="1" applyFill="1" applyBorder="1" applyAlignment="1">
      <alignment vertical="center"/>
    </xf>
    <xf numFmtId="0" fontId="107" fillId="70" borderId="107" xfId="20964" applyFont="1" applyFill="1" applyBorder="1" applyAlignment="1">
      <alignment horizontal="center" vertical="center"/>
    </xf>
    <xf numFmtId="0" fontId="19" fillId="70" borderId="107" xfId="20964" applyFont="1" applyFill="1" applyBorder="1" applyAlignment="1">
      <alignment horizontal="center" vertical="center"/>
    </xf>
    <xf numFmtId="0" fontId="101" fillId="0" borderId="107" xfId="0" applyFont="1" applyFill="1" applyBorder="1" applyAlignment="1">
      <alignment horizontal="left" vertical="center" wrapText="1"/>
    </xf>
    <xf numFmtId="10" fontId="97" fillId="0" borderId="107" xfId="20962" applyNumberFormat="1" applyFont="1" applyFill="1" applyBorder="1" applyAlignment="1">
      <alignment horizontal="left" vertical="center" wrapText="1"/>
    </xf>
    <xf numFmtId="10" fontId="3" fillId="0" borderId="107" xfId="20962" applyNumberFormat="1" applyFont="1" applyFill="1" applyBorder="1" applyAlignment="1">
      <alignment horizontal="left" vertical="center" wrapText="1"/>
    </xf>
    <xf numFmtId="10" fontId="4" fillId="36" borderId="107" xfId="0" applyNumberFormat="1" applyFont="1" applyFill="1" applyBorder="1" applyAlignment="1">
      <alignment horizontal="left" vertical="center" wrapText="1"/>
    </xf>
    <xf numFmtId="10" fontId="101" fillId="0" borderId="107" xfId="20962" applyNumberFormat="1" applyFont="1" applyFill="1" applyBorder="1" applyAlignment="1">
      <alignment horizontal="left" vertical="center" wrapText="1"/>
    </xf>
    <xf numFmtId="10" fontId="4" fillId="36" borderId="107" xfId="20962" applyNumberFormat="1" applyFont="1" applyFill="1" applyBorder="1" applyAlignment="1">
      <alignment horizontal="left" vertical="center" wrapText="1"/>
    </xf>
    <xf numFmtId="10" fontId="4" fillId="36" borderId="107" xfId="0" applyNumberFormat="1" applyFont="1" applyFill="1" applyBorder="1" applyAlignment="1">
      <alignment horizontal="center" vertical="center" wrapText="1"/>
    </xf>
    <xf numFmtId="10" fontId="103" fillId="0" borderId="25" xfId="20962" applyNumberFormat="1" applyFont="1" applyFill="1" applyBorder="1" applyAlignment="1" applyProtection="1">
      <alignment horizontal="left" vertical="center"/>
    </xf>
    <xf numFmtId="0" fontId="4" fillId="36" borderId="107" xfId="0" applyFont="1" applyFill="1" applyBorder="1" applyAlignment="1">
      <alignment horizontal="left" vertical="center" wrapText="1"/>
    </xf>
    <xf numFmtId="0" fontId="3" fillId="0" borderId="107" xfId="0" applyFont="1" applyFill="1" applyBorder="1" applyAlignment="1">
      <alignment horizontal="left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90" xfId="0" applyFont="1" applyFill="1" applyBorder="1" applyAlignment="1">
      <alignment vertical="center" wrapText="1"/>
    </xf>
    <xf numFmtId="0" fontId="4" fillId="36" borderId="106" xfId="0" applyFont="1" applyFill="1" applyBorder="1" applyAlignment="1">
      <alignment vertical="center" wrapText="1"/>
    </xf>
    <xf numFmtId="0" fontId="4" fillId="36" borderId="77" xfId="0" applyFont="1" applyFill="1" applyBorder="1" applyAlignment="1">
      <alignment vertical="center" wrapText="1"/>
    </xf>
    <xf numFmtId="0" fontId="4" fillId="36" borderId="32" xfId="0" applyFont="1" applyFill="1" applyBorder="1" applyAlignment="1">
      <alignment vertical="center" wrapText="1"/>
    </xf>
    <xf numFmtId="0" fontId="84" fillId="0" borderId="107" xfId="0" applyFont="1" applyBorder="1"/>
    <xf numFmtId="0" fontId="6" fillId="0" borderId="107" xfId="17" applyFill="1" applyBorder="1" applyAlignment="1" applyProtection="1">
      <alignment horizontal="left" vertical="center"/>
    </xf>
    <xf numFmtId="0" fontId="6" fillId="0" borderId="107" xfId="17" applyBorder="1" applyAlignment="1" applyProtection="1"/>
    <xf numFmtId="0" fontId="84" fillId="0" borderId="107" xfId="0" applyFont="1" applyFill="1" applyBorder="1"/>
    <xf numFmtId="0" fontId="6" fillId="0" borderId="107" xfId="17" applyFill="1" applyBorder="1" applyAlignment="1" applyProtection="1">
      <alignment horizontal="left" vertical="center" wrapText="1"/>
    </xf>
    <xf numFmtId="0" fontId="6" fillId="0" borderId="107" xfId="17" applyFill="1" applyBorder="1" applyAlignment="1" applyProtection="1"/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3" fontId="104" fillId="36" borderId="107" xfId="0" applyNumberFormat="1" applyFont="1" applyFill="1" applyBorder="1" applyAlignment="1">
      <alignment vertical="center" wrapText="1"/>
    </xf>
    <xf numFmtId="3" fontId="104" fillId="0" borderId="107" xfId="0" applyNumberFormat="1" applyFont="1" applyBorder="1" applyAlignment="1">
      <alignment vertical="center" wrapText="1"/>
    </xf>
    <xf numFmtId="3" fontId="104" fillId="0" borderId="107" xfId="0" applyNumberFormat="1" applyFont="1" applyFill="1" applyBorder="1" applyAlignment="1">
      <alignment vertical="center" wrapText="1"/>
    </xf>
    <xf numFmtId="3" fontId="104" fillId="36" borderId="108" xfId="0" applyNumberFormat="1" applyFont="1" applyFill="1" applyBorder="1" applyAlignment="1">
      <alignment vertical="center" wrapText="1"/>
    </xf>
    <xf numFmtId="3" fontId="104" fillId="0" borderId="108" xfId="0" applyNumberFormat="1" applyFont="1" applyBorder="1" applyAlignment="1">
      <alignment vertical="center" wrapText="1"/>
    </xf>
    <xf numFmtId="3" fontId="104" fillId="36" borderId="27" xfId="0" applyNumberFormat="1" applyFont="1" applyFill="1" applyBorder="1" applyAlignment="1">
      <alignment vertical="center" wrapText="1"/>
    </xf>
    <xf numFmtId="3" fontId="104" fillId="36" borderId="92" xfId="0" applyNumberFormat="1" applyFont="1" applyFill="1" applyBorder="1" applyAlignment="1">
      <alignment vertical="center" wrapText="1"/>
    </xf>
    <xf numFmtId="3" fontId="104" fillId="0" borderId="92" xfId="0" applyNumberFormat="1" applyFont="1" applyBorder="1" applyAlignment="1">
      <alignment vertical="center" wrapText="1"/>
    </xf>
    <xf numFmtId="3" fontId="104" fillId="0" borderId="92" xfId="0" applyNumberFormat="1" applyFont="1" applyFill="1" applyBorder="1" applyAlignment="1">
      <alignment vertical="center" wrapText="1"/>
    </xf>
    <xf numFmtId="3" fontId="104" fillId="36" borderId="42" xfId="0" applyNumberFormat="1" applyFont="1" applyFill="1" applyBorder="1" applyAlignment="1">
      <alignment vertical="center" wrapText="1"/>
    </xf>
    <xf numFmtId="0" fontId="2" fillId="0" borderId="19" xfId="0" applyNumberFormat="1" applyFont="1" applyFill="1" applyBorder="1" applyAlignment="1">
      <alignment horizontal="left" vertical="center" wrapText="1" indent="1"/>
    </xf>
    <xf numFmtId="0" fontId="2" fillId="0" borderId="20" xfId="0" applyNumberFormat="1" applyFont="1" applyFill="1" applyBorder="1" applyAlignment="1">
      <alignment horizontal="left" vertical="center" wrapText="1" indent="1"/>
    </xf>
    <xf numFmtId="14" fontId="2" fillId="0" borderId="0" xfId="0" applyNumberFormat="1" applyFont="1"/>
    <xf numFmtId="14" fontId="84" fillId="0" borderId="0" xfId="0" applyNumberFormat="1" applyFont="1"/>
    <xf numFmtId="169" fontId="2" fillId="37" borderId="0" xfId="20" applyFont="1" applyBorder="1"/>
    <xf numFmtId="169" fontId="2" fillId="37" borderId="104" xfId="20" applyFont="1" applyBorder="1"/>
    <xf numFmtId="0" fontId="2" fillId="0" borderId="21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/>
    </xf>
    <xf numFmtId="0" fontId="45" fillId="0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 vertical="center"/>
    </xf>
    <xf numFmtId="0" fontId="2" fillId="2" borderId="95" xfId="0" applyFont="1" applyFill="1" applyBorder="1" applyAlignment="1">
      <alignment horizontal="right" vertical="center"/>
    </xf>
    <xf numFmtId="0" fontId="2" fillId="0" borderId="105" xfId="0" applyFont="1" applyBorder="1" applyAlignment="1">
      <alignment vertical="center" wrapText="1"/>
    </xf>
    <xf numFmtId="193" fontId="2" fillId="2" borderId="105" xfId="0" applyNumberFormat="1" applyFont="1" applyFill="1" applyBorder="1" applyAlignment="1" applyProtection="1">
      <alignment vertical="center"/>
      <protection locked="0"/>
    </xf>
    <xf numFmtId="193" fontId="87" fillId="2" borderId="105" xfId="0" applyNumberFormat="1" applyFont="1" applyFill="1" applyBorder="1" applyAlignment="1" applyProtection="1">
      <alignment vertical="center"/>
      <protection locked="0"/>
    </xf>
    <xf numFmtId="193" fontId="87" fillId="2" borderId="99" xfId="0" applyNumberFormat="1" applyFont="1" applyFill="1" applyBorder="1" applyAlignment="1" applyProtection="1">
      <alignment vertical="center"/>
      <protection locked="0"/>
    </xf>
    <xf numFmtId="0" fontId="94" fillId="0" borderId="73" xfId="0" applyFont="1" applyBorder="1" applyAlignment="1">
      <alignment horizontal="left" wrapText="1"/>
    </xf>
    <xf numFmtId="0" fontId="94" fillId="0" borderId="72" xfId="0" applyFont="1" applyBorder="1" applyAlignment="1">
      <alignment horizontal="left" wrapText="1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4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8" xfId="0" applyFont="1" applyFill="1" applyBorder="1" applyAlignment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89" xfId="11" applyFont="1" applyFill="1" applyBorder="1" applyAlignment="1" applyProtection="1">
      <alignment horizontal="center" vertical="center" wrapText="1"/>
    </xf>
    <xf numFmtId="0" fontId="45" fillId="0" borderId="78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9" fillId="3" borderId="79" xfId="13" applyFont="1" applyFill="1" applyBorder="1" applyAlignment="1" applyProtection="1">
      <alignment horizontal="center" vertical="center" wrapText="1"/>
      <protection locked="0"/>
    </xf>
    <xf numFmtId="0" fontId="99" fillId="3" borderId="71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7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9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86" fillId="0" borderId="82" xfId="0" applyFont="1" applyBorder="1" applyAlignment="1">
      <alignment horizontal="center"/>
    </xf>
    <xf numFmtId="0" fontId="86" fillId="0" borderId="83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100" fillId="0" borderId="58" xfId="0" applyFont="1" applyFill="1" applyBorder="1" applyAlignment="1">
      <alignment horizontal="left" vertical="center"/>
    </xf>
    <xf numFmtId="0" fontId="100" fillId="0" borderId="5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10" fontId="2" fillId="0" borderId="3" xfId="20962" applyNumberFormat="1" applyFont="1" applyBorder="1" applyAlignment="1" applyProtection="1">
      <alignment horizontal="right" vertical="center" wrapText="1"/>
      <protection locked="0"/>
    </xf>
    <xf numFmtId="10" fontId="84" fillId="0" borderId="3" xfId="20962" applyNumberFormat="1" applyFont="1" applyBorder="1" applyAlignment="1" applyProtection="1">
      <alignment vertical="center" wrapText="1"/>
      <protection locked="0"/>
    </xf>
    <xf numFmtId="10" fontId="84" fillId="0" borderId="22" xfId="20962" applyNumberFormat="1" applyFont="1" applyBorder="1" applyAlignment="1" applyProtection="1">
      <alignment vertical="center" wrapText="1"/>
      <protection locked="0"/>
    </xf>
    <xf numFmtId="10" fontId="2" fillId="37" borderId="0" xfId="20962" applyNumberFormat="1" applyFont="1" applyFill="1" applyBorder="1"/>
    <xf numFmtId="10" fontId="2" fillId="37" borderId="104" xfId="20962" applyNumberFormat="1" applyFont="1" applyFill="1" applyBorder="1"/>
    <xf numFmtId="10" fontId="2" fillId="2" borderId="3" xfId="20962" applyNumberFormat="1" applyFont="1" applyFill="1" applyBorder="1" applyAlignment="1" applyProtection="1">
      <alignment vertical="center"/>
      <protection locked="0"/>
    </xf>
    <xf numFmtId="10" fontId="87" fillId="2" borderId="3" xfId="20962" applyNumberFormat="1" applyFont="1" applyFill="1" applyBorder="1" applyAlignment="1" applyProtection="1">
      <alignment vertical="center"/>
      <protection locked="0"/>
    </xf>
    <xf numFmtId="10" fontId="87" fillId="2" borderId="22" xfId="20962" applyNumberFormat="1" applyFont="1" applyFill="1" applyBorder="1" applyAlignment="1" applyProtection="1">
      <alignment vertical="center"/>
      <protection locked="0"/>
    </xf>
    <xf numFmtId="10" fontId="2" fillId="0" borderId="3" xfId="20962" applyNumberFormat="1" applyFont="1" applyFill="1" applyBorder="1" applyAlignment="1" applyProtection="1">
      <alignment horizontal="right" vertical="center" wrapText="1"/>
      <protection locked="0"/>
    </xf>
    <xf numFmtId="10" fontId="84" fillId="0" borderId="3" xfId="20962" applyNumberFormat="1" applyFont="1" applyFill="1" applyBorder="1" applyAlignment="1" applyProtection="1">
      <alignment horizontal="right" vertical="center" wrapText="1"/>
      <protection locked="0"/>
    </xf>
    <xf numFmtId="10" fontId="84" fillId="0" borderId="22" xfId="20962" applyNumberFormat="1" applyFont="1" applyFill="1" applyBorder="1" applyAlignment="1" applyProtection="1">
      <alignment horizontal="right" vertical="center" wrapText="1"/>
      <protection locked="0"/>
    </xf>
    <xf numFmtId="9" fontId="2" fillId="2" borderId="105" xfId="20962" applyFont="1" applyFill="1" applyBorder="1" applyAlignment="1" applyProtection="1">
      <alignment vertical="center"/>
      <protection locked="0"/>
    </xf>
    <xf numFmtId="9" fontId="87" fillId="2" borderId="105" xfId="20962" applyFont="1" applyFill="1" applyBorder="1" applyAlignment="1" applyProtection="1">
      <alignment vertical="center"/>
      <protection locked="0"/>
    </xf>
    <xf numFmtId="9" fontId="87" fillId="2" borderId="99" xfId="20962" applyFont="1" applyFill="1" applyBorder="1" applyAlignment="1" applyProtection="1">
      <alignment vertical="center"/>
      <protection locked="0"/>
    </xf>
    <xf numFmtId="194" fontId="2" fillId="2" borderId="25" xfId="0" applyNumberFormat="1" applyFont="1" applyFill="1" applyBorder="1" applyAlignment="1" applyProtection="1">
      <alignment vertical="center"/>
      <protection locked="0"/>
    </xf>
    <xf numFmtId="194" fontId="87" fillId="2" borderId="25" xfId="0" applyNumberFormat="1" applyFont="1" applyFill="1" applyBorder="1" applyAlignment="1" applyProtection="1">
      <alignment vertical="center"/>
      <protection locked="0"/>
    </xf>
    <xf numFmtId="194" fontId="87" fillId="2" borderId="26" xfId="0" applyNumberFormat="1" applyFont="1" applyFill="1" applyBorder="1" applyAlignment="1" applyProtection="1">
      <alignment vertical="center"/>
      <protection locked="0"/>
    </xf>
    <xf numFmtId="164" fontId="4" fillId="36" borderId="89" xfId="7" applyNumberFormat="1" applyFont="1" applyFill="1" applyBorder="1" applyAlignment="1">
      <alignment horizontal="left" vertical="center" wrapText="1"/>
    </xf>
    <xf numFmtId="164" fontId="3" fillId="0" borderId="89" xfId="7" applyNumberFormat="1" applyFont="1" applyFill="1" applyBorder="1" applyAlignment="1">
      <alignment horizontal="right" vertical="center" wrapText="1"/>
    </xf>
    <xf numFmtId="10" fontId="84" fillId="0" borderId="129" xfId="20962" applyNumberFormat="1" applyFont="1" applyBorder="1" applyAlignment="1"/>
    <xf numFmtId="0" fontId="2" fillId="0" borderId="124" xfId="0" applyFont="1" applyBorder="1" applyAlignment="1">
      <alignment wrapText="1"/>
    </xf>
    <xf numFmtId="0" fontId="2" fillId="0" borderId="128" xfId="0" applyFont="1" applyBorder="1" applyAlignment="1">
      <alignment vertical="center"/>
    </xf>
    <xf numFmtId="10" fontId="84" fillId="0" borderId="23" xfId="20962" applyNumberFormat="1" applyFont="1" applyBorder="1" applyAlignment="1"/>
    <xf numFmtId="0" fontId="85" fillId="0" borderId="0" xfId="0" applyFont="1"/>
    <xf numFmtId="0" fontId="2" fillId="0" borderId="111" xfId="0" applyFont="1" applyBorder="1" applyAlignment="1">
      <alignment wrapText="1"/>
    </xf>
    <xf numFmtId="0" fontId="84" fillId="0" borderId="21" xfId="0" applyFont="1" applyBorder="1" applyAlignment="1">
      <alignment horizontal="center"/>
    </xf>
    <xf numFmtId="193" fontId="88" fillId="0" borderId="13" xfId="0" applyNumberFormat="1" applyFont="1" applyBorder="1" applyAlignment="1">
      <alignment vertical="center"/>
    </xf>
    <xf numFmtId="167" fontId="88" fillId="0" borderId="65" xfId="0" applyNumberFormat="1" applyFont="1" applyBorder="1" applyAlignment="1">
      <alignment horizontal="center"/>
    </xf>
    <xf numFmtId="167" fontId="92" fillId="0" borderId="0" xfId="0" applyNumberFormat="1" applyFont="1" applyBorder="1" applyAlignment="1">
      <alignment horizontal="center"/>
    </xf>
    <xf numFmtId="164" fontId="3" fillId="0" borderId="26" xfId="7" applyNumberFormat="1" applyFont="1" applyFill="1" applyBorder="1" applyAlignment="1">
      <alignment horizontal="right" vertical="center" wrapText="1"/>
    </xf>
    <xf numFmtId="0" fontId="85" fillId="0" borderId="0" xfId="0" applyFont="1"/>
    <xf numFmtId="0" fontId="84" fillId="0" borderId="21" xfId="0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8" fillId="0" borderId="11" xfId="0" applyFont="1" applyBorder="1" applyAlignment="1">
      <alignment horizontal="right" wrapText="1" indent="1"/>
    </xf>
    <xf numFmtId="10" fontId="106" fillId="0" borderId="107" xfId="20962" applyNumberFormat="1" applyFont="1" applyFill="1" applyBorder="1" applyAlignment="1" applyProtection="1">
      <alignment horizontal="right" vertical="center"/>
      <protection locked="0"/>
    </xf>
    <xf numFmtId="43" fontId="3" fillId="0" borderId="99" xfId="7" applyFont="1" applyFill="1" applyBorder="1" applyAlignment="1">
      <alignment vertical="center"/>
    </xf>
    <xf numFmtId="43" fontId="3" fillId="0" borderId="98" xfId="7" applyFont="1" applyFill="1" applyBorder="1" applyAlignment="1">
      <alignment vertical="center"/>
    </xf>
    <xf numFmtId="43" fontId="3" fillId="0" borderId="20" xfId="7" applyFont="1" applyFill="1" applyBorder="1" applyAlignment="1">
      <alignment vertical="center"/>
    </xf>
    <xf numFmtId="43" fontId="3" fillId="0" borderId="29" xfId="7" applyFont="1" applyFill="1" applyBorder="1" applyAlignment="1">
      <alignment vertical="center"/>
    </xf>
    <xf numFmtId="43" fontId="3" fillId="0" borderId="26" xfId="7" applyFont="1" applyFill="1" applyBorder="1" applyAlignment="1">
      <alignment vertical="center"/>
    </xf>
    <xf numFmtId="43" fontId="3" fillId="0" borderId="27" xfId="7" applyFont="1" applyFill="1" applyBorder="1" applyAlignment="1">
      <alignment vertical="center"/>
    </xf>
    <xf numFmtId="43" fontId="3" fillId="0" borderId="25" xfId="7" applyFont="1" applyFill="1" applyBorder="1" applyAlignment="1">
      <alignment vertical="center"/>
    </xf>
    <xf numFmtId="43" fontId="3" fillId="0" borderId="89" xfId="7" applyFont="1" applyFill="1" applyBorder="1" applyAlignment="1">
      <alignment vertical="center"/>
    </xf>
    <xf numFmtId="43" fontId="3" fillId="0" borderId="94" xfId="7" applyFont="1" applyFill="1" applyBorder="1" applyAlignment="1">
      <alignment vertical="center"/>
    </xf>
    <xf numFmtId="43" fontId="3" fillId="0" borderId="88" xfId="7" applyFont="1" applyFill="1" applyBorder="1" applyAlignment="1">
      <alignment vertical="center"/>
    </xf>
    <xf numFmtId="43" fontId="3" fillId="3" borderId="92" xfId="7" applyFont="1" applyFill="1" applyBorder="1" applyAlignment="1">
      <alignment vertical="center"/>
    </xf>
    <xf numFmtId="43" fontId="3" fillId="3" borderId="91" xfId="7" applyFont="1" applyFill="1" applyBorder="1" applyAlignment="1">
      <alignment vertical="center"/>
    </xf>
    <xf numFmtId="43" fontId="3" fillId="0" borderId="71" xfId="7" applyFont="1" applyFill="1" applyBorder="1" applyAlignment="1">
      <alignment vertical="center"/>
    </xf>
    <xf numFmtId="43" fontId="3" fillId="0" borderId="93" xfId="7" applyFont="1" applyFill="1" applyBorder="1" applyAlignment="1">
      <alignment vertical="center"/>
    </xf>
    <xf numFmtId="43" fontId="9" fillId="37" borderId="0" xfId="7" applyFont="1" applyFill="1" applyBorder="1"/>
    <xf numFmtId="0" fontId="88" fillId="0" borderId="12" xfId="0" applyFont="1" applyBorder="1" applyAlignment="1">
      <alignment horizontal="right" wrapText="1"/>
    </xf>
    <xf numFmtId="9" fontId="3" fillId="0" borderId="102" xfId="20962" applyNumberFormat="1" applyFont="1" applyFill="1" applyBorder="1" applyAlignment="1">
      <alignment vertical="center"/>
    </xf>
    <xf numFmtId="9" fontId="3" fillId="0" borderId="103" xfId="20962" applyNumberFormat="1" applyFont="1" applyFill="1" applyBorder="1" applyAlignment="1">
      <alignment vertical="center"/>
    </xf>
  </cellXfs>
  <cellStyles count="23169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2 2" xfId="22565"/>
    <cellStyle name="Calculation 2 10 2 3" xfId="21139"/>
    <cellStyle name="Calculation 2 10 2 4" xfId="21682"/>
    <cellStyle name="Calculation 2 10 2 5" xfId="21055"/>
    <cellStyle name="Calculation 2 10 2 6" xfId="21766"/>
    <cellStyle name="Calculation 2 10 3" xfId="724"/>
    <cellStyle name="Calculation 2 10 3 2" xfId="22564"/>
    <cellStyle name="Calculation 2 10 3 3" xfId="21140"/>
    <cellStyle name="Calculation 2 10 3 4" xfId="21681"/>
    <cellStyle name="Calculation 2 10 3 5" xfId="21056"/>
    <cellStyle name="Calculation 2 10 3 6" xfId="21765"/>
    <cellStyle name="Calculation 2 10 4" xfId="725"/>
    <cellStyle name="Calculation 2 10 4 2" xfId="22563"/>
    <cellStyle name="Calculation 2 10 4 3" xfId="21141"/>
    <cellStyle name="Calculation 2 10 4 4" xfId="21680"/>
    <cellStyle name="Calculation 2 10 4 5" xfId="21057"/>
    <cellStyle name="Calculation 2 10 4 6" xfId="21764"/>
    <cellStyle name="Calculation 2 10 5" xfId="726"/>
    <cellStyle name="Calculation 2 10 5 2" xfId="22562"/>
    <cellStyle name="Calculation 2 10 5 3" xfId="21142"/>
    <cellStyle name="Calculation 2 10 5 4" xfId="21679"/>
    <cellStyle name="Calculation 2 10 5 5" xfId="21058"/>
    <cellStyle name="Calculation 2 10 5 6" xfId="21763"/>
    <cellStyle name="Calculation 2 11" xfId="727"/>
    <cellStyle name="Calculation 2 11 10" xfId="21762"/>
    <cellStyle name="Calculation 2 11 2" xfId="728"/>
    <cellStyle name="Calculation 2 11 2 2" xfId="22560"/>
    <cellStyle name="Calculation 2 11 2 3" xfId="21144"/>
    <cellStyle name="Calculation 2 11 2 4" xfId="21677"/>
    <cellStyle name="Calculation 2 11 2 5" xfId="21060"/>
    <cellStyle name="Calculation 2 11 2 6" xfId="21761"/>
    <cellStyle name="Calculation 2 11 3" xfId="729"/>
    <cellStyle name="Calculation 2 11 3 2" xfId="22559"/>
    <cellStyle name="Calculation 2 11 3 3" xfId="21145"/>
    <cellStyle name="Calculation 2 11 3 4" xfId="21676"/>
    <cellStyle name="Calculation 2 11 3 5" xfId="21061"/>
    <cellStyle name="Calculation 2 11 3 6" xfId="21760"/>
    <cellStyle name="Calculation 2 11 4" xfId="730"/>
    <cellStyle name="Calculation 2 11 4 2" xfId="22558"/>
    <cellStyle name="Calculation 2 11 4 3" xfId="21146"/>
    <cellStyle name="Calculation 2 11 4 4" xfId="21675"/>
    <cellStyle name="Calculation 2 11 4 5" xfId="21062"/>
    <cellStyle name="Calculation 2 11 4 6" xfId="21759"/>
    <cellStyle name="Calculation 2 11 5" xfId="731"/>
    <cellStyle name="Calculation 2 11 5 2" xfId="22557"/>
    <cellStyle name="Calculation 2 11 5 3" xfId="21147"/>
    <cellStyle name="Calculation 2 11 5 4" xfId="21674"/>
    <cellStyle name="Calculation 2 11 5 5" xfId="21063"/>
    <cellStyle name="Calculation 2 11 5 6" xfId="21758"/>
    <cellStyle name="Calculation 2 11 6" xfId="22561"/>
    <cellStyle name="Calculation 2 11 7" xfId="21143"/>
    <cellStyle name="Calculation 2 11 8" xfId="21678"/>
    <cellStyle name="Calculation 2 11 9" xfId="21059"/>
    <cellStyle name="Calculation 2 12" xfId="732"/>
    <cellStyle name="Calculation 2 12 10" xfId="21757"/>
    <cellStyle name="Calculation 2 12 2" xfId="733"/>
    <cellStyle name="Calculation 2 12 2 2" xfId="22555"/>
    <cellStyle name="Calculation 2 12 2 3" xfId="21149"/>
    <cellStyle name="Calculation 2 12 2 4" xfId="21672"/>
    <cellStyle name="Calculation 2 12 2 5" xfId="21065"/>
    <cellStyle name="Calculation 2 12 2 6" xfId="21756"/>
    <cellStyle name="Calculation 2 12 3" xfId="734"/>
    <cellStyle name="Calculation 2 12 3 2" xfId="22554"/>
    <cellStyle name="Calculation 2 12 3 3" xfId="21150"/>
    <cellStyle name="Calculation 2 12 3 4" xfId="21671"/>
    <cellStyle name="Calculation 2 12 3 5" xfId="21066"/>
    <cellStyle name="Calculation 2 12 3 6" xfId="21755"/>
    <cellStyle name="Calculation 2 12 4" xfId="735"/>
    <cellStyle name="Calculation 2 12 4 2" xfId="22553"/>
    <cellStyle name="Calculation 2 12 4 3" xfId="21151"/>
    <cellStyle name="Calculation 2 12 4 4" xfId="21670"/>
    <cellStyle name="Calculation 2 12 4 5" xfId="21067"/>
    <cellStyle name="Calculation 2 12 4 6" xfId="21754"/>
    <cellStyle name="Calculation 2 12 5" xfId="736"/>
    <cellStyle name="Calculation 2 12 5 2" xfId="22552"/>
    <cellStyle name="Calculation 2 12 5 3" xfId="21152"/>
    <cellStyle name="Calculation 2 12 5 4" xfId="21669"/>
    <cellStyle name="Calculation 2 12 5 5" xfId="21068"/>
    <cellStyle name="Calculation 2 12 5 6" xfId="21753"/>
    <cellStyle name="Calculation 2 12 6" xfId="22556"/>
    <cellStyle name="Calculation 2 12 7" xfId="21148"/>
    <cellStyle name="Calculation 2 12 8" xfId="21673"/>
    <cellStyle name="Calculation 2 12 9" xfId="21064"/>
    <cellStyle name="Calculation 2 13" xfId="737"/>
    <cellStyle name="Calculation 2 13 2" xfId="738"/>
    <cellStyle name="Calculation 2 13 2 2" xfId="22550"/>
    <cellStyle name="Calculation 2 13 2 3" xfId="21154"/>
    <cellStyle name="Calculation 2 13 2 4" xfId="21667"/>
    <cellStyle name="Calculation 2 13 2 5" xfId="21070"/>
    <cellStyle name="Calculation 2 13 2 6" xfId="21751"/>
    <cellStyle name="Calculation 2 13 3" xfId="739"/>
    <cellStyle name="Calculation 2 13 3 2" xfId="22549"/>
    <cellStyle name="Calculation 2 13 3 3" xfId="21155"/>
    <cellStyle name="Calculation 2 13 3 4" xfId="21666"/>
    <cellStyle name="Calculation 2 13 3 5" xfId="21071"/>
    <cellStyle name="Calculation 2 13 3 6" xfId="21750"/>
    <cellStyle name="Calculation 2 13 4" xfId="740"/>
    <cellStyle name="Calculation 2 13 4 2" xfId="22548"/>
    <cellStyle name="Calculation 2 13 4 3" xfId="21156"/>
    <cellStyle name="Calculation 2 13 4 4" xfId="21665"/>
    <cellStyle name="Calculation 2 13 4 5" xfId="21072"/>
    <cellStyle name="Calculation 2 13 4 6" xfId="21749"/>
    <cellStyle name="Calculation 2 13 5" xfId="22551"/>
    <cellStyle name="Calculation 2 13 6" xfId="21153"/>
    <cellStyle name="Calculation 2 13 7" xfId="21668"/>
    <cellStyle name="Calculation 2 13 8" xfId="21069"/>
    <cellStyle name="Calculation 2 13 9" xfId="21752"/>
    <cellStyle name="Calculation 2 14" xfId="741"/>
    <cellStyle name="Calculation 2 14 2" xfId="22547"/>
    <cellStyle name="Calculation 2 14 3" xfId="21157"/>
    <cellStyle name="Calculation 2 14 4" xfId="21664"/>
    <cellStyle name="Calculation 2 14 5" xfId="21073"/>
    <cellStyle name="Calculation 2 14 6" xfId="21748"/>
    <cellStyle name="Calculation 2 15" xfId="742"/>
    <cellStyle name="Calculation 2 15 2" xfId="22546"/>
    <cellStyle name="Calculation 2 15 3" xfId="21158"/>
    <cellStyle name="Calculation 2 15 4" xfId="21663"/>
    <cellStyle name="Calculation 2 15 5" xfId="21074"/>
    <cellStyle name="Calculation 2 15 6" xfId="21747"/>
    <cellStyle name="Calculation 2 16" xfId="743"/>
    <cellStyle name="Calculation 2 16 2" xfId="22545"/>
    <cellStyle name="Calculation 2 16 3" xfId="21159"/>
    <cellStyle name="Calculation 2 16 4" xfId="21662"/>
    <cellStyle name="Calculation 2 16 5" xfId="21075"/>
    <cellStyle name="Calculation 2 16 6" xfId="21746"/>
    <cellStyle name="Calculation 2 17" xfId="22566"/>
    <cellStyle name="Calculation 2 18" xfId="21138"/>
    <cellStyle name="Calculation 2 19" xfId="21683"/>
    <cellStyle name="Calculation 2 2" xfId="744"/>
    <cellStyle name="Calculation 2 2 10" xfId="22544"/>
    <cellStyle name="Calculation 2 2 11" xfId="21160"/>
    <cellStyle name="Calculation 2 2 12" xfId="21661"/>
    <cellStyle name="Calculation 2 2 13" xfId="21076"/>
    <cellStyle name="Calculation 2 2 14" xfId="21745"/>
    <cellStyle name="Calculation 2 2 2" xfId="745"/>
    <cellStyle name="Calculation 2 2 2 2" xfId="746"/>
    <cellStyle name="Calculation 2 2 2 2 2" xfId="22542"/>
    <cellStyle name="Calculation 2 2 2 2 3" xfId="21162"/>
    <cellStyle name="Calculation 2 2 2 2 4" xfId="21659"/>
    <cellStyle name="Calculation 2 2 2 2 5" xfId="21078"/>
    <cellStyle name="Calculation 2 2 2 2 6" xfId="21743"/>
    <cellStyle name="Calculation 2 2 2 3" xfId="747"/>
    <cellStyle name="Calculation 2 2 2 3 2" xfId="22541"/>
    <cellStyle name="Calculation 2 2 2 3 3" xfId="21163"/>
    <cellStyle name="Calculation 2 2 2 3 4" xfId="21658"/>
    <cellStyle name="Calculation 2 2 2 3 5" xfId="21079"/>
    <cellStyle name="Calculation 2 2 2 3 6" xfId="21742"/>
    <cellStyle name="Calculation 2 2 2 4" xfId="748"/>
    <cellStyle name="Calculation 2 2 2 4 2" xfId="22540"/>
    <cellStyle name="Calculation 2 2 2 4 3" xfId="21164"/>
    <cellStyle name="Calculation 2 2 2 4 4" xfId="21657"/>
    <cellStyle name="Calculation 2 2 2 4 5" xfId="21080"/>
    <cellStyle name="Calculation 2 2 2 4 6" xfId="21741"/>
    <cellStyle name="Calculation 2 2 2 5" xfId="22543"/>
    <cellStyle name="Calculation 2 2 2 6" xfId="21161"/>
    <cellStyle name="Calculation 2 2 2 7" xfId="21660"/>
    <cellStyle name="Calculation 2 2 2 8" xfId="21077"/>
    <cellStyle name="Calculation 2 2 2 9" xfId="21744"/>
    <cellStyle name="Calculation 2 2 3" xfId="749"/>
    <cellStyle name="Calculation 2 2 3 2" xfId="750"/>
    <cellStyle name="Calculation 2 2 3 2 2" xfId="22538"/>
    <cellStyle name="Calculation 2 2 3 2 3" xfId="21166"/>
    <cellStyle name="Calculation 2 2 3 2 4" xfId="21655"/>
    <cellStyle name="Calculation 2 2 3 2 5" xfId="21082"/>
    <cellStyle name="Calculation 2 2 3 2 6" xfId="21739"/>
    <cellStyle name="Calculation 2 2 3 3" xfId="751"/>
    <cellStyle name="Calculation 2 2 3 3 2" xfId="22537"/>
    <cellStyle name="Calculation 2 2 3 3 3" xfId="21167"/>
    <cellStyle name="Calculation 2 2 3 3 4" xfId="21654"/>
    <cellStyle name="Calculation 2 2 3 3 5" xfId="21083"/>
    <cellStyle name="Calculation 2 2 3 3 6" xfId="21738"/>
    <cellStyle name="Calculation 2 2 3 4" xfId="752"/>
    <cellStyle name="Calculation 2 2 3 4 2" xfId="22536"/>
    <cellStyle name="Calculation 2 2 3 4 3" xfId="21168"/>
    <cellStyle name="Calculation 2 2 3 4 4" xfId="21653"/>
    <cellStyle name="Calculation 2 2 3 4 5" xfId="21084"/>
    <cellStyle name="Calculation 2 2 3 4 6" xfId="21737"/>
    <cellStyle name="Calculation 2 2 3 5" xfId="22539"/>
    <cellStyle name="Calculation 2 2 3 6" xfId="21165"/>
    <cellStyle name="Calculation 2 2 3 7" xfId="21656"/>
    <cellStyle name="Calculation 2 2 3 8" xfId="21081"/>
    <cellStyle name="Calculation 2 2 3 9" xfId="21740"/>
    <cellStyle name="Calculation 2 2 4" xfId="753"/>
    <cellStyle name="Calculation 2 2 4 2" xfId="754"/>
    <cellStyle name="Calculation 2 2 4 2 2" xfId="22534"/>
    <cellStyle name="Calculation 2 2 4 2 3" xfId="21170"/>
    <cellStyle name="Calculation 2 2 4 2 4" xfId="21651"/>
    <cellStyle name="Calculation 2 2 4 2 5" xfId="21086"/>
    <cellStyle name="Calculation 2 2 4 2 6" xfId="21735"/>
    <cellStyle name="Calculation 2 2 4 3" xfId="755"/>
    <cellStyle name="Calculation 2 2 4 3 2" xfId="22533"/>
    <cellStyle name="Calculation 2 2 4 3 3" xfId="21171"/>
    <cellStyle name="Calculation 2 2 4 3 4" xfId="21650"/>
    <cellStyle name="Calculation 2 2 4 3 5" xfId="21087"/>
    <cellStyle name="Calculation 2 2 4 3 6" xfId="21734"/>
    <cellStyle name="Calculation 2 2 4 4" xfId="756"/>
    <cellStyle name="Calculation 2 2 4 4 2" xfId="22532"/>
    <cellStyle name="Calculation 2 2 4 4 3" xfId="21172"/>
    <cellStyle name="Calculation 2 2 4 4 4" xfId="21649"/>
    <cellStyle name="Calculation 2 2 4 4 5" xfId="21088"/>
    <cellStyle name="Calculation 2 2 4 4 6" xfId="21733"/>
    <cellStyle name="Calculation 2 2 4 5" xfId="22535"/>
    <cellStyle name="Calculation 2 2 4 6" xfId="21169"/>
    <cellStyle name="Calculation 2 2 4 7" xfId="21652"/>
    <cellStyle name="Calculation 2 2 4 8" xfId="21085"/>
    <cellStyle name="Calculation 2 2 4 9" xfId="21736"/>
    <cellStyle name="Calculation 2 2 5" xfId="757"/>
    <cellStyle name="Calculation 2 2 5 2" xfId="758"/>
    <cellStyle name="Calculation 2 2 5 2 2" xfId="22530"/>
    <cellStyle name="Calculation 2 2 5 2 3" xfId="21174"/>
    <cellStyle name="Calculation 2 2 5 2 4" xfId="21647"/>
    <cellStyle name="Calculation 2 2 5 2 5" xfId="21090"/>
    <cellStyle name="Calculation 2 2 5 2 6" xfId="21731"/>
    <cellStyle name="Calculation 2 2 5 3" xfId="759"/>
    <cellStyle name="Calculation 2 2 5 3 2" xfId="22529"/>
    <cellStyle name="Calculation 2 2 5 3 3" xfId="21175"/>
    <cellStyle name="Calculation 2 2 5 3 4" xfId="21646"/>
    <cellStyle name="Calculation 2 2 5 3 5" xfId="21091"/>
    <cellStyle name="Calculation 2 2 5 3 6" xfId="21730"/>
    <cellStyle name="Calculation 2 2 5 4" xfId="760"/>
    <cellStyle name="Calculation 2 2 5 4 2" xfId="22528"/>
    <cellStyle name="Calculation 2 2 5 4 3" xfId="21176"/>
    <cellStyle name="Calculation 2 2 5 4 4" xfId="21645"/>
    <cellStyle name="Calculation 2 2 5 4 5" xfId="21092"/>
    <cellStyle name="Calculation 2 2 5 4 6" xfId="21729"/>
    <cellStyle name="Calculation 2 2 5 5" xfId="22531"/>
    <cellStyle name="Calculation 2 2 5 6" xfId="21173"/>
    <cellStyle name="Calculation 2 2 5 7" xfId="21648"/>
    <cellStyle name="Calculation 2 2 5 8" xfId="21089"/>
    <cellStyle name="Calculation 2 2 5 9" xfId="21732"/>
    <cellStyle name="Calculation 2 2 6" xfId="761"/>
    <cellStyle name="Calculation 2 2 6 2" xfId="22527"/>
    <cellStyle name="Calculation 2 2 6 3" xfId="21177"/>
    <cellStyle name="Calculation 2 2 6 4" xfId="21644"/>
    <cellStyle name="Calculation 2 2 6 5" xfId="21093"/>
    <cellStyle name="Calculation 2 2 6 6" xfId="21728"/>
    <cellStyle name="Calculation 2 2 7" xfId="762"/>
    <cellStyle name="Calculation 2 2 7 2" xfId="22526"/>
    <cellStyle name="Calculation 2 2 7 3" xfId="21178"/>
    <cellStyle name="Calculation 2 2 7 4" xfId="21643"/>
    <cellStyle name="Calculation 2 2 7 5" xfId="21094"/>
    <cellStyle name="Calculation 2 2 7 6" xfId="21727"/>
    <cellStyle name="Calculation 2 2 8" xfId="763"/>
    <cellStyle name="Calculation 2 2 8 2" xfId="22525"/>
    <cellStyle name="Calculation 2 2 8 3" xfId="21179"/>
    <cellStyle name="Calculation 2 2 8 4" xfId="21642"/>
    <cellStyle name="Calculation 2 2 8 5" xfId="21095"/>
    <cellStyle name="Calculation 2 2 8 6" xfId="21726"/>
    <cellStyle name="Calculation 2 2 9" xfId="764"/>
    <cellStyle name="Calculation 2 2 9 2" xfId="22524"/>
    <cellStyle name="Calculation 2 2 9 3" xfId="21180"/>
    <cellStyle name="Calculation 2 2 9 4" xfId="21641"/>
    <cellStyle name="Calculation 2 2 9 5" xfId="21096"/>
    <cellStyle name="Calculation 2 2 9 6" xfId="21725"/>
    <cellStyle name="Calculation 2 20" xfId="21054"/>
    <cellStyle name="Calculation 2 21" xfId="21767"/>
    <cellStyle name="Calculation 2 3" xfId="765"/>
    <cellStyle name="Calculation 2 3 2" xfId="766"/>
    <cellStyle name="Calculation 2 3 2 2" xfId="22523"/>
    <cellStyle name="Calculation 2 3 2 3" xfId="21181"/>
    <cellStyle name="Calculation 2 3 2 4" xfId="21640"/>
    <cellStyle name="Calculation 2 3 2 5" xfId="21097"/>
    <cellStyle name="Calculation 2 3 2 6" xfId="21724"/>
    <cellStyle name="Calculation 2 3 3" xfId="767"/>
    <cellStyle name="Calculation 2 3 3 2" xfId="22522"/>
    <cellStyle name="Calculation 2 3 3 3" xfId="21182"/>
    <cellStyle name="Calculation 2 3 3 4" xfId="21639"/>
    <cellStyle name="Calculation 2 3 3 5" xfId="21098"/>
    <cellStyle name="Calculation 2 3 3 6" xfId="21723"/>
    <cellStyle name="Calculation 2 3 4" xfId="768"/>
    <cellStyle name="Calculation 2 3 4 2" xfId="22521"/>
    <cellStyle name="Calculation 2 3 4 3" xfId="21183"/>
    <cellStyle name="Calculation 2 3 4 4" xfId="21638"/>
    <cellStyle name="Calculation 2 3 4 5" xfId="21099"/>
    <cellStyle name="Calculation 2 3 4 6" xfId="21722"/>
    <cellStyle name="Calculation 2 3 5" xfId="769"/>
    <cellStyle name="Calculation 2 3 5 2" xfId="22520"/>
    <cellStyle name="Calculation 2 3 5 3" xfId="21184"/>
    <cellStyle name="Calculation 2 3 5 4" xfId="21637"/>
    <cellStyle name="Calculation 2 3 5 5" xfId="21100"/>
    <cellStyle name="Calculation 2 3 5 6" xfId="21721"/>
    <cellStyle name="Calculation 2 4" xfId="770"/>
    <cellStyle name="Calculation 2 4 2" xfId="771"/>
    <cellStyle name="Calculation 2 4 2 2" xfId="22519"/>
    <cellStyle name="Calculation 2 4 2 3" xfId="21185"/>
    <cellStyle name="Calculation 2 4 2 4" xfId="21636"/>
    <cellStyle name="Calculation 2 4 2 5" xfId="21101"/>
    <cellStyle name="Calculation 2 4 2 6" xfId="21720"/>
    <cellStyle name="Calculation 2 4 3" xfId="772"/>
    <cellStyle name="Calculation 2 4 3 2" xfId="22518"/>
    <cellStyle name="Calculation 2 4 3 3" xfId="21186"/>
    <cellStyle name="Calculation 2 4 3 4" xfId="21635"/>
    <cellStyle name="Calculation 2 4 3 5" xfId="21102"/>
    <cellStyle name="Calculation 2 4 3 6" xfId="21719"/>
    <cellStyle name="Calculation 2 4 4" xfId="773"/>
    <cellStyle name="Calculation 2 4 4 2" xfId="22517"/>
    <cellStyle name="Calculation 2 4 4 3" xfId="21187"/>
    <cellStyle name="Calculation 2 4 4 4" xfId="21634"/>
    <cellStyle name="Calculation 2 4 4 5" xfId="21103"/>
    <cellStyle name="Calculation 2 4 4 6" xfId="21718"/>
    <cellStyle name="Calculation 2 4 5" xfId="774"/>
    <cellStyle name="Calculation 2 4 5 2" xfId="22516"/>
    <cellStyle name="Calculation 2 4 5 3" xfId="21188"/>
    <cellStyle name="Calculation 2 4 5 4" xfId="21633"/>
    <cellStyle name="Calculation 2 4 5 5" xfId="21104"/>
    <cellStyle name="Calculation 2 4 5 6" xfId="21717"/>
    <cellStyle name="Calculation 2 5" xfId="775"/>
    <cellStyle name="Calculation 2 5 2" xfId="776"/>
    <cellStyle name="Calculation 2 5 2 2" xfId="22515"/>
    <cellStyle name="Calculation 2 5 2 3" xfId="21189"/>
    <cellStyle name="Calculation 2 5 2 4" xfId="21632"/>
    <cellStyle name="Calculation 2 5 2 5" xfId="21105"/>
    <cellStyle name="Calculation 2 5 2 6" xfId="21716"/>
    <cellStyle name="Calculation 2 5 3" xfId="777"/>
    <cellStyle name="Calculation 2 5 3 2" xfId="22514"/>
    <cellStyle name="Calculation 2 5 3 3" xfId="21190"/>
    <cellStyle name="Calculation 2 5 3 4" xfId="21631"/>
    <cellStyle name="Calculation 2 5 3 5" xfId="21106"/>
    <cellStyle name="Calculation 2 5 3 6" xfId="21715"/>
    <cellStyle name="Calculation 2 5 4" xfId="778"/>
    <cellStyle name="Calculation 2 5 4 2" xfId="22513"/>
    <cellStyle name="Calculation 2 5 4 3" xfId="21191"/>
    <cellStyle name="Calculation 2 5 4 4" xfId="21630"/>
    <cellStyle name="Calculation 2 5 4 5" xfId="21107"/>
    <cellStyle name="Calculation 2 5 4 6" xfId="21714"/>
    <cellStyle name="Calculation 2 5 5" xfId="779"/>
    <cellStyle name="Calculation 2 5 5 2" xfId="22512"/>
    <cellStyle name="Calculation 2 5 5 3" xfId="21192"/>
    <cellStyle name="Calculation 2 5 5 4" xfId="21629"/>
    <cellStyle name="Calculation 2 5 5 5" xfId="21108"/>
    <cellStyle name="Calculation 2 5 5 6" xfId="21713"/>
    <cellStyle name="Calculation 2 6" xfId="780"/>
    <cellStyle name="Calculation 2 6 2" xfId="781"/>
    <cellStyle name="Calculation 2 6 2 2" xfId="22511"/>
    <cellStyle name="Calculation 2 6 2 3" xfId="21193"/>
    <cellStyle name="Calculation 2 6 2 4" xfId="21628"/>
    <cellStyle name="Calculation 2 6 2 5" xfId="21109"/>
    <cellStyle name="Calculation 2 6 2 6" xfId="21712"/>
    <cellStyle name="Calculation 2 6 3" xfId="782"/>
    <cellStyle name="Calculation 2 6 3 2" xfId="22510"/>
    <cellStyle name="Calculation 2 6 3 3" xfId="21194"/>
    <cellStyle name="Calculation 2 6 3 4" xfId="21627"/>
    <cellStyle name="Calculation 2 6 3 5" xfId="21110"/>
    <cellStyle name="Calculation 2 6 3 6" xfId="21711"/>
    <cellStyle name="Calculation 2 6 4" xfId="783"/>
    <cellStyle name="Calculation 2 6 4 2" xfId="22509"/>
    <cellStyle name="Calculation 2 6 4 3" xfId="21195"/>
    <cellStyle name="Calculation 2 6 4 4" xfId="21626"/>
    <cellStyle name="Calculation 2 6 4 5" xfId="21111"/>
    <cellStyle name="Calculation 2 6 4 6" xfId="21710"/>
    <cellStyle name="Calculation 2 6 5" xfId="784"/>
    <cellStyle name="Calculation 2 6 5 2" xfId="22508"/>
    <cellStyle name="Calculation 2 6 5 3" xfId="21196"/>
    <cellStyle name="Calculation 2 6 5 4" xfId="21625"/>
    <cellStyle name="Calculation 2 6 5 5" xfId="21112"/>
    <cellStyle name="Calculation 2 6 5 6" xfId="21709"/>
    <cellStyle name="Calculation 2 7" xfId="785"/>
    <cellStyle name="Calculation 2 7 2" xfId="786"/>
    <cellStyle name="Calculation 2 7 2 2" xfId="22507"/>
    <cellStyle name="Calculation 2 7 2 3" xfId="21197"/>
    <cellStyle name="Calculation 2 7 2 4" xfId="21624"/>
    <cellStyle name="Calculation 2 7 2 5" xfId="21113"/>
    <cellStyle name="Calculation 2 7 2 6" xfId="21708"/>
    <cellStyle name="Calculation 2 7 3" xfId="787"/>
    <cellStyle name="Calculation 2 7 3 2" xfId="22506"/>
    <cellStyle name="Calculation 2 7 3 3" xfId="21198"/>
    <cellStyle name="Calculation 2 7 3 4" xfId="21623"/>
    <cellStyle name="Calculation 2 7 3 5" xfId="21114"/>
    <cellStyle name="Calculation 2 7 3 6" xfId="21707"/>
    <cellStyle name="Calculation 2 7 4" xfId="788"/>
    <cellStyle name="Calculation 2 7 4 2" xfId="22505"/>
    <cellStyle name="Calculation 2 7 4 3" xfId="21199"/>
    <cellStyle name="Calculation 2 7 4 4" xfId="21622"/>
    <cellStyle name="Calculation 2 7 4 5" xfId="21115"/>
    <cellStyle name="Calculation 2 7 4 6" xfId="21706"/>
    <cellStyle name="Calculation 2 7 5" xfId="789"/>
    <cellStyle name="Calculation 2 7 5 2" xfId="22504"/>
    <cellStyle name="Calculation 2 7 5 3" xfId="21200"/>
    <cellStyle name="Calculation 2 7 5 4" xfId="21621"/>
    <cellStyle name="Calculation 2 7 5 5" xfId="21116"/>
    <cellStyle name="Calculation 2 7 5 6" xfId="21705"/>
    <cellStyle name="Calculation 2 8" xfId="790"/>
    <cellStyle name="Calculation 2 8 2" xfId="791"/>
    <cellStyle name="Calculation 2 8 2 2" xfId="22503"/>
    <cellStyle name="Calculation 2 8 2 3" xfId="21201"/>
    <cellStyle name="Calculation 2 8 2 4" xfId="21620"/>
    <cellStyle name="Calculation 2 8 2 5" xfId="21117"/>
    <cellStyle name="Calculation 2 8 2 6" xfId="21704"/>
    <cellStyle name="Calculation 2 8 3" xfId="792"/>
    <cellStyle name="Calculation 2 8 3 2" xfId="22502"/>
    <cellStyle name="Calculation 2 8 3 3" xfId="21202"/>
    <cellStyle name="Calculation 2 8 3 4" xfId="21619"/>
    <cellStyle name="Calculation 2 8 3 5" xfId="21118"/>
    <cellStyle name="Calculation 2 8 3 6" xfId="21703"/>
    <cellStyle name="Calculation 2 8 4" xfId="793"/>
    <cellStyle name="Calculation 2 8 4 2" xfId="22501"/>
    <cellStyle name="Calculation 2 8 4 3" xfId="21203"/>
    <cellStyle name="Calculation 2 8 4 4" xfId="21618"/>
    <cellStyle name="Calculation 2 8 4 5" xfId="21119"/>
    <cellStyle name="Calculation 2 8 4 6" xfId="21702"/>
    <cellStyle name="Calculation 2 8 5" xfId="794"/>
    <cellStyle name="Calculation 2 8 5 2" xfId="22500"/>
    <cellStyle name="Calculation 2 8 5 3" xfId="21204"/>
    <cellStyle name="Calculation 2 8 5 4" xfId="21617"/>
    <cellStyle name="Calculation 2 8 5 5" xfId="21120"/>
    <cellStyle name="Calculation 2 8 5 6" xfId="21701"/>
    <cellStyle name="Calculation 2 9" xfId="795"/>
    <cellStyle name="Calculation 2 9 2" xfId="796"/>
    <cellStyle name="Calculation 2 9 2 2" xfId="22499"/>
    <cellStyle name="Calculation 2 9 2 3" xfId="21205"/>
    <cellStyle name="Calculation 2 9 2 4" xfId="21616"/>
    <cellStyle name="Calculation 2 9 2 5" xfId="21121"/>
    <cellStyle name="Calculation 2 9 2 6" xfId="21700"/>
    <cellStyle name="Calculation 2 9 3" xfId="797"/>
    <cellStyle name="Calculation 2 9 3 2" xfId="22498"/>
    <cellStyle name="Calculation 2 9 3 3" xfId="21206"/>
    <cellStyle name="Calculation 2 9 3 4" xfId="21615"/>
    <cellStyle name="Calculation 2 9 3 5" xfId="21122"/>
    <cellStyle name="Calculation 2 9 3 6" xfId="21699"/>
    <cellStyle name="Calculation 2 9 4" xfId="798"/>
    <cellStyle name="Calculation 2 9 4 2" xfId="22497"/>
    <cellStyle name="Calculation 2 9 4 3" xfId="21207"/>
    <cellStyle name="Calculation 2 9 4 4" xfId="21614"/>
    <cellStyle name="Calculation 2 9 4 5" xfId="21123"/>
    <cellStyle name="Calculation 2 9 4 6" xfId="21698"/>
    <cellStyle name="Calculation 2 9 5" xfId="799"/>
    <cellStyle name="Calculation 2 9 5 2" xfId="22496"/>
    <cellStyle name="Calculation 2 9 5 3" xfId="21208"/>
    <cellStyle name="Calculation 2 9 5 4" xfId="21613"/>
    <cellStyle name="Calculation 2 9 5 5" xfId="21124"/>
    <cellStyle name="Calculation 2 9 5 6" xfId="21697"/>
    <cellStyle name="Calculation 3" xfId="800"/>
    <cellStyle name="Calculation 3 2" xfId="801"/>
    <cellStyle name="Calculation 3 2 2" xfId="22494"/>
    <cellStyle name="Calculation 3 2 3" xfId="21210"/>
    <cellStyle name="Calculation 3 2 4" xfId="21611"/>
    <cellStyle name="Calculation 3 2 5" xfId="21126"/>
    <cellStyle name="Calculation 3 2 6" xfId="21695"/>
    <cellStyle name="Calculation 3 3" xfId="802"/>
    <cellStyle name="Calculation 3 3 2" xfId="22493"/>
    <cellStyle name="Calculation 3 3 3" xfId="21211"/>
    <cellStyle name="Calculation 3 3 4" xfId="21610"/>
    <cellStyle name="Calculation 3 3 5" xfId="21127"/>
    <cellStyle name="Calculation 3 3 6" xfId="21694"/>
    <cellStyle name="Calculation 3 4" xfId="22495"/>
    <cellStyle name="Calculation 3 5" xfId="21209"/>
    <cellStyle name="Calculation 3 6" xfId="21612"/>
    <cellStyle name="Calculation 3 7" xfId="21125"/>
    <cellStyle name="Calculation 3 8" xfId="21696"/>
    <cellStyle name="Calculation 4" xfId="803"/>
    <cellStyle name="Calculation 4 2" xfId="804"/>
    <cellStyle name="Calculation 4 2 2" xfId="22491"/>
    <cellStyle name="Calculation 4 2 3" xfId="21213"/>
    <cellStyle name="Calculation 4 2 4" xfId="21608"/>
    <cellStyle name="Calculation 4 2 5" xfId="21129"/>
    <cellStyle name="Calculation 4 2 6" xfId="21692"/>
    <cellStyle name="Calculation 4 3" xfId="805"/>
    <cellStyle name="Calculation 4 3 2" xfId="22490"/>
    <cellStyle name="Calculation 4 3 3" xfId="21214"/>
    <cellStyle name="Calculation 4 3 4" xfId="21607"/>
    <cellStyle name="Calculation 4 3 5" xfId="21130"/>
    <cellStyle name="Calculation 4 3 6" xfId="21691"/>
    <cellStyle name="Calculation 4 4" xfId="22492"/>
    <cellStyle name="Calculation 4 5" xfId="21212"/>
    <cellStyle name="Calculation 4 6" xfId="21609"/>
    <cellStyle name="Calculation 4 7" xfId="21128"/>
    <cellStyle name="Calculation 4 8" xfId="21693"/>
    <cellStyle name="Calculation 5" xfId="806"/>
    <cellStyle name="Calculation 5 2" xfId="807"/>
    <cellStyle name="Calculation 5 2 2" xfId="22488"/>
    <cellStyle name="Calculation 5 2 3" xfId="21216"/>
    <cellStyle name="Calculation 5 2 4" xfId="21605"/>
    <cellStyle name="Calculation 5 2 5" xfId="21132"/>
    <cellStyle name="Calculation 5 2 6" xfId="21689"/>
    <cellStyle name="Calculation 5 3" xfId="808"/>
    <cellStyle name="Calculation 5 3 2" xfId="22487"/>
    <cellStyle name="Calculation 5 3 3" xfId="21217"/>
    <cellStyle name="Calculation 5 3 4" xfId="21604"/>
    <cellStyle name="Calculation 5 3 5" xfId="21133"/>
    <cellStyle name="Calculation 5 3 6" xfId="21688"/>
    <cellStyle name="Calculation 5 4" xfId="22489"/>
    <cellStyle name="Calculation 5 5" xfId="21215"/>
    <cellStyle name="Calculation 5 6" xfId="21606"/>
    <cellStyle name="Calculation 5 7" xfId="21131"/>
    <cellStyle name="Calculation 5 8" xfId="21690"/>
    <cellStyle name="Calculation 6" xfId="809"/>
    <cellStyle name="Calculation 6 2" xfId="810"/>
    <cellStyle name="Calculation 6 2 2" xfId="22485"/>
    <cellStyle name="Calculation 6 2 3" xfId="21219"/>
    <cellStyle name="Calculation 6 2 4" xfId="21602"/>
    <cellStyle name="Calculation 6 2 5" xfId="21135"/>
    <cellStyle name="Calculation 6 2 6" xfId="21686"/>
    <cellStyle name="Calculation 6 3" xfId="811"/>
    <cellStyle name="Calculation 6 3 2" xfId="22484"/>
    <cellStyle name="Calculation 6 3 3" xfId="21220"/>
    <cellStyle name="Calculation 6 3 4" xfId="21601"/>
    <cellStyle name="Calculation 6 3 5" xfId="21136"/>
    <cellStyle name="Calculation 6 3 6" xfId="21685"/>
    <cellStyle name="Calculation 6 4" xfId="22486"/>
    <cellStyle name="Calculation 6 5" xfId="21218"/>
    <cellStyle name="Calculation 6 6" xfId="21603"/>
    <cellStyle name="Calculation 6 7" xfId="21134"/>
    <cellStyle name="Calculation 6 8" xfId="21687"/>
    <cellStyle name="Calculation 7" xfId="812"/>
    <cellStyle name="Calculation 7 2" xfId="22483"/>
    <cellStyle name="Calculation 7 3" xfId="21221"/>
    <cellStyle name="Calculation 7 4" xfId="21600"/>
    <cellStyle name="Calculation 7 5" xfId="21137"/>
    <cellStyle name="Calculation 7 6" xfId="21684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11" xfId="20965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10 2" xfId="22481"/>
    <cellStyle name="Gia's 10 3" xfId="21237"/>
    <cellStyle name="Gia's 10 4" xfId="21223"/>
    <cellStyle name="Gia's 11" xfId="22482"/>
    <cellStyle name="Gia's 12" xfId="21236"/>
    <cellStyle name="Gia's 13" xfId="21222"/>
    <cellStyle name="Gia's 2" xfId="9187"/>
    <cellStyle name="Gia's 2 2" xfId="22480"/>
    <cellStyle name="Gia's 2 3" xfId="21238"/>
    <cellStyle name="Gia's 2 4" xfId="21224"/>
    <cellStyle name="Gia's 3" xfId="9188"/>
    <cellStyle name="Gia's 3 2" xfId="22479"/>
    <cellStyle name="Gia's 3 3" xfId="21239"/>
    <cellStyle name="Gia's 3 4" xfId="21225"/>
    <cellStyle name="Gia's 4" xfId="9189"/>
    <cellStyle name="Gia's 4 2" xfId="22478"/>
    <cellStyle name="Gia's 4 3" xfId="21240"/>
    <cellStyle name="Gia's 4 4" xfId="21226"/>
    <cellStyle name="Gia's 5" xfId="9190"/>
    <cellStyle name="Gia's 5 2" xfId="22477"/>
    <cellStyle name="Gia's 5 3" xfId="21241"/>
    <cellStyle name="Gia's 5 4" xfId="21227"/>
    <cellStyle name="Gia's 6" xfId="9191"/>
    <cellStyle name="Gia's 6 2" xfId="22476"/>
    <cellStyle name="Gia's 6 3" xfId="21242"/>
    <cellStyle name="Gia's 6 4" xfId="21228"/>
    <cellStyle name="Gia's 7" xfId="9192"/>
    <cellStyle name="Gia's 7 2" xfId="22475"/>
    <cellStyle name="Gia's 7 3" xfId="21243"/>
    <cellStyle name="Gia's 7 4" xfId="21229"/>
    <cellStyle name="Gia's 8" xfId="9193"/>
    <cellStyle name="Gia's 8 2" xfId="22474"/>
    <cellStyle name="Gia's 8 3" xfId="21244"/>
    <cellStyle name="Gia's 8 4" xfId="21230"/>
    <cellStyle name="Gia's 9" xfId="9194"/>
    <cellStyle name="Gia's 9 2" xfId="22473"/>
    <cellStyle name="Gia's 9 3" xfId="21245"/>
    <cellStyle name="Gia's 9 4" xfId="21231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greyed 2" xfId="22472"/>
    <cellStyle name="greyed 3" xfId="21246"/>
    <cellStyle name="greyed 4" xfId="21232"/>
    <cellStyle name="Header1" xfId="9222"/>
    <cellStyle name="Header1 2" xfId="9223"/>
    <cellStyle name="Header1 3" xfId="9224"/>
    <cellStyle name="Header2" xfId="9225"/>
    <cellStyle name="Header2 2" xfId="9226"/>
    <cellStyle name="Header2 2 2" xfId="22470"/>
    <cellStyle name="Header2 2 3" xfId="21248"/>
    <cellStyle name="Header2 2 4" xfId="21595"/>
    <cellStyle name="Header2 2 5" xfId="21234"/>
    <cellStyle name="Header2 2 6" xfId="21598"/>
    <cellStyle name="Header2 3" xfId="9227"/>
    <cellStyle name="Header2 3 2" xfId="22469"/>
    <cellStyle name="Header2 3 3" xfId="21249"/>
    <cellStyle name="Header2 3 4" xfId="21594"/>
    <cellStyle name="Header2 3 5" xfId="21235"/>
    <cellStyle name="Header2 3 6" xfId="21597"/>
    <cellStyle name="Header2 4" xfId="22471"/>
    <cellStyle name="Header2 5" xfId="21247"/>
    <cellStyle name="Header2 6" xfId="21596"/>
    <cellStyle name="Header2 7" xfId="21233"/>
    <cellStyle name="Header2 8" xfId="21599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eadingTable 2" xfId="22468"/>
    <cellStyle name="HeadingTable 3" xfId="21308"/>
    <cellStyle name="HeadingTable 4" xfId="21250"/>
    <cellStyle name="highlightExposure" xfId="9323"/>
    <cellStyle name="highlightExposure 2" xfId="22467"/>
    <cellStyle name="highlightExposure 3" xfId="21309"/>
    <cellStyle name="highlightExposure 4" xfId="21251"/>
    <cellStyle name="highlightPercentage" xfId="9324"/>
    <cellStyle name="highlightPercentage 2" xfId="22466"/>
    <cellStyle name="highlightPercentage 3" xfId="21310"/>
    <cellStyle name="highlightPercentage 4" xfId="21252"/>
    <cellStyle name="highlightText" xfId="9325"/>
    <cellStyle name="highlightText 2" xfId="22465"/>
    <cellStyle name="highlightText 3" xfId="21311"/>
    <cellStyle name="highlightText 4" xfId="21253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2 2" xfId="22463"/>
    <cellStyle name="Input 2 10 2 3" xfId="21319"/>
    <cellStyle name="Input 2 10 2 4" xfId="21510"/>
    <cellStyle name="Input 2 10 2 5" xfId="21255"/>
    <cellStyle name="Input 2 10 2 6" xfId="21592"/>
    <cellStyle name="Input 2 10 3" xfId="9336"/>
    <cellStyle name="Input 2 10 3 2" xfId="22462"/>
    <cellStyle name="Input 2 10 3 3" xfId="21320"/>
    <cellStyle name="Input 2 10 3 4" xfId="21509"/>
    <cellStyle name="Input 2 10 3 5" xfId="21256"/>
    <cellStyle name="Input 2 10 3 6" xfId="21591"/>
    <cellStyle name="Input 2 10 4" xfId="9337"/>
    <cellStyle name="Input 2 10 4 2" xfId="22461"/>
    <cellStyle name="Input 2 10 4 3" xfId="21321"/>
    <cellStyle name="Input 2 10 4 4" xfId="21508"/>
    <cellStyle name="Input 2 10 4 5" xfId="21257"/>
    <cellStyle name="Input 2 10 4 6" xfId="21590"/>
    <cellStyle name="Input 2 10 5" xfId="9338"/>
    <cellStyle name="Input 2 10 5 2" xfId="22460"/>
    <cellStyle name="Input 2 10 5 3" xfId="21322"/>
    <cellStyle name="Input 2 10 5 4" xfId="21507"/>
    <cellStyle name="Input 2 10 5 5" xfId="21258"/>
    <cellStyle name="Input 2 10 5 6" xfId="21589"/>
    <cellStyle name="Input 2 11" xfId="9339"/>
    <cellStyle name="Input 2 11 10" xfId="21588"/>
    <cellStyle name="Input 2 11 2" xfId="9340"/>
    <cellStyle name="Input 2 11 2 2" xfId="22458"/>
    <cellStyle name="Input 2 11 2 3" xfId="21324"/>
    <cellStyle name="Input 2 11 2 4" xfId="21505"/>
    <cellStyle name="Input 2 11 2 5" xfId="21260"/>
    <cellStyle name="Input 2 11 2 6" xfId="21587"/>
    <cellStyle name="Input 2 11 3" xfId="9341"/>
    <cellStyle name="Input 2 11 3 2" xfId="22457"/>
    <cellStyle name="Input 2 11 3 3" xfId="21325"/>
    <cellStyle name="Input 2 11 3 4" xfId="21504"/>
    <cellStyle name="Input 2 11 3 5" xfId="21261"/>
    <cellStyle name="Input 2 11 3 6" xfId="21586"/>
    <cellStyle name="Input 2 11 4" xfId="9342"/>
    <cellStyle name="Input 2 11 4 2" xfId="22456"/>
    <cellStyle name="Input 2 11 4 3" xfId="21326"/>
    <cellStyle name="Input 2 11 4 4" xfId="21503"/>
    <cellStyle name="Input 2 11 4 5" xfId="21262"/>
    <cellStyle name="Input 2 11 4 6" xfId="21585"/>
    <cellStyle name="Input 2 11 5" xfId="9343"/>
    <cellStyle name="Input 2 11 5 2" xfId="22455"/>
    <cellStyle name="Input 2 11 5 3" xfId="21327"/>
    <cellStyle name="Input 2 11 5 4" xfId="21502"/>
    <cellStyle name="Input 2 11 5 5" xfId="21263"/>
    <cellStyle name="Input 2 11 5 6" xfId="21584"/>
    <cellStyle name="Input 2 11 6" xfId="22459"/>
    <cellStyle name="Input 2 11 7" xfId="21323"/>
    <cellStyle name="Input 2 11 8" xfId="21506"/>
    <cellStyle name="Input 2 11 9" xfId="21259"/>
    <cellStyle name="Input 2 12" xfId="9344"/>
    <cellStyle name="Input 2 12 10" xfId="21583"/>
    <cellStyle name="Input 2 12 2" xfId="9345"/>
    <cellStyle name="Input 2 12 2 2" xfId="22453"/>
    <cellStyle name="Input 2 12 2 3" xfId="21329"/>
    <cellStyle name="Input 2 12 2 4" xfId="21500"/>
    <cellStyle name="Input 2 12 2 5" xfId="21265"/>
    <cellStyle name="Input 2 12 2 6" xfId="21582"/>
    <cellStyle name="Input 2 12 3" xfId="9346"/>
    <cellStyle name="Input 2 12 3 2" xfId="22452"/>
    <cellStyle name="Input 2 12 3 3" xfId="21330"/>
    <cellStyle name="Input 2 12 3 4" xfId="21499"/>
    <cellStyle name="Input 2 12 3 5" xfId="21266"/>
    <cellStyle name="Input 2 12 3 6" xfId="21581"/>
    <cellStyle name="Input 2 12 4" xfId="9347"/>
    <cellStyle name="Input 2 12 4 2" xfId="22451"/>
    <cellStyle name="Input 2 12 4 3" xfId="21331"/>
    <cellStyle name="Input 2 12 4 4" xfId="21498"/>
    <cellStyle name="Input 2 12 4 5" xfId="21267"/>
    <cellStyle name="Input 2 12 4 6" xfId="21580"/>
    <cellStyle name="Input 2 12 5" xfId="9348"/>
    <cellStyle name="Input 2 12 5 2" xfId="22450"/>
    <cellStyle name="Input 2 12 5 3" xfId="21332"/>
    <cellStyle name="Input 2 12 5 4" xfId="21497"/>
    <cellStyle name="Input 2 12 5 5" xfId="21268"/>
    <cellStyle name="Input 2 12 5 6" xfId="21579"/>
    <cellStyle name="Input 2 12 6" xfId="22454"/>
    <cellStyle name="Input 2 12 7" xfId="21328"/>
    <cellStyle name="Input 2 12 8" xfId="21501"/>
    <cellStyle name="Input 2 12 9" xfId="21264"/>
    <cellStyle name="Input 2 13" xfId="9349"/>
    <cellStyle name="Input 2 13 2" xfId="9350"/>
    <cellStyle name="Input 2 13 2 2" xfId="22448"/>
    <cellStyle name="Input 2 13 2 3" xfId="21334"/>
    <cellStyle name="Input 2 13 2 4" xfId="21495"/>
    <cellStyle name="Input 2 13 2 5" xfId="21270"/>
    <cellStyle name="Input 2 13 2 6" xfId="21577"/>
    <cellStyle name="Input 2 13 3" xfId="9351"/>
    <cellStyle name="Input 2 13 3 2" xfId="22447"/>
    <cellStyle name="Input 2 13 3 3" xfId="21335"/>
    <cellStyle name="Input 2 13 3 4" xfId="21494"/>
    <cellStyle name="Input 2 13 3 5" xfId="21271"/>
    <cellStyle name="Input 2 13 3 6" xfId="21576"/>
    <cellStyle name="Input 2 13 4" xfId="9352"/>
    <cellStyle name="Input 2 13 4 2" xfId="22446"/>
    <cellStyle name="Input 2 13 4 3" xfId="21336"/>
    <cellStyle name="Input 2 13 4 4" xfId="21493"/>
    <cellStyle name="Input 2 13 4 5" xfId="21272"/>
    <cellStyle name="Input 2 13 4 6" xfId="21575"/>
    <cellStyle name="Input 2 13 5" xfId="22449"/>
    <cellStyle name="Input 2 13 6" xfId="21333"/>
    <cellStyle name="Input 2 13 7" xfId="21496"/>
    <cellStyle name="Input 2 13 8" xfId="21269"/>
    <cellStyle name="Input 2 13 9" xfId="21578"/>
    <cellStyle name="Input 2 14" xfId="9353"/>
    <cellStyle name="Input 2 14 2" xfId="22445"/>
    <cellStyle name="Input 2 14 3" xfId="21337"/>
    <cellStyle name="Input 2 14 4" xfId="21492"/>
    <cellStyle name="Input 2 14 5" xfId="21273"/>
    <cellStyle name="Input 2 14 6" xfId="21574"/>
    <cellStyle name="Input 2 15" xfId="9354"/>
    <cellStyle name="Input 2 15 2" xfId="22444"/>
    <cellStyle name="Input 2 15 3" xfId="21338"/>
    <cellStyle name="Input 2 15 4" xfId="21491"/>
    <cellStyle name="Input 2 15 5" xfId="21274"/>
    <cellStyle name="Input 2 15 6" xfId="21573"/>
    <cellStyle name="Input 2 16" xfId="9355"/>
    <cellStyle name="Input 2 16 2" xfId="22443"/>
    <cellStyle name="Input 2 16 3" xfId="21339"/>
    <cellStyle name="Input 2 16 4" xfId="21490"/>
    <cellStyle name="Input 2 16 5" xfId="21275"/>
    <cellStyle name="Input 2 16 6" xfId="21572"/>
    <cellStyle name="Input 2 17" xfId="22464"/>
    <cellStyle name="Input 2 18" xfId="21317"/>
    <cellStyle name="Input 2 19" xfId="21512"/>
    <cellStyle name="Input 2 2" xfId="9356"/>
    <cellStyle name="Input 2 2 10" xfId="22442"/>
    <cellStyle name="Input 2 2 11" xfId="21340"/>
    <cellStyle name="Input 2 2 12" xfId="21489"/>
    <cellStyle name="Input 2 2 13" xfId="21276"/>
    <cellStyle name="Input 2 2 14" xfId="21571"/>
    <cellStyle name="Input 2 2 2" xfId="9357"/>
    <cellStyle name="Input 2 2 2 2" xfId="9358"/>
    <cellStyle name="Input 2 2 2 2 2" xfId="22440"/>
    <cellStyle name="Input 2 2 2 2 3" xfId="21342"/>
    <cellStyle name="Input 2 2 2 2 4" xfId="21487"/>
    <cellStyle name="Input 2 2 2 2 5" xfId="21278"/>
    <cellStyle name="Input 2 2 2 2 6" xfId="21569"/>
    <cellStyle name="Input 2 2 2 3" xfId="9359"/>
    <cellStyle name="Input 2 2 2 3 2" xfId="22439"/>
    <cellStyle name="Input 2 2 2 3 3" xfId="21343"/>
    <cellStyle name="Input 2 2 2 3 4" xfId="21486"/>
    <cellStyle name="Input 2 2 2 3 5" xfId="21279"/>
    <cellStyle name="Input 2 2 2 3 6" xfId="21568"/>
    <cellStyle name="Input 2 2 2 4" xfId="9360"/>
    <cellStyle name="Input 2 2 2 4 2" xfId="22438"/>
    <cellStyle name="Input 2 2 2 4 3" xfId="21344"/>
    <cellStyle name="Input 2 2 2 4 4" xfId="21485"/>
    <cellStyle name="Input 2 2 2 4 5" xfId="21280"/>
    <cellStyle name="Input 2 2 2 4 6" xfId="21567"/>
    <cellStyle name="Input 2 2 2 5" xfId="22441"/>
    <cellStyle name="Input 2 2 2 6" xfId="21341"/>
    <cellStyle name="Input 2 2 2 7" xfId="21488"/>
    <cellStyle name="Input 2 2 2 8" xfId="21277"/>
    <cellStyle name="Input 2 2 2 9" xfId="21570"/>
    <cellStyle name="Input 2 2 3" xfId="9361"/>
    <cellStyle name="Input 2 2 3 2" xfId="9362"/>
    <cellStyle name="Input 2 2 3 2 2" xfId="22436"/>
    <cellStyle name="Input 2 2 3 2 3" xfId="21346"/>
    <cellStyle name="Input 2 2 3 2 4" xfId="21483"/>
    <cellStyle name="Input 2 2 3 2 5" xfId="21282"/>
    <cellStyle name="Input 2 2 3 2 6" xfId="21565"/>
    <cellStyle name="Input 2 2 3 3" xfId="9363"/>
    <cellStyle name="Input 2 2 3 3 2" xfId="22435"/>
    <cellStyle name="Input 2 2 3 3 3" xfId="21347"/>
    <cellStyle name="Input 2 2 3 3 4" xfId="21482"/>
    <cellStyle name="Input 2 2 3 3 5" xfId="21283"/>
    <cellStyle name="Input 2 2 3 3 6" xfId="21564"/>
    <cellStyle name="Input 2 2 3 4" xfId="9364"/>
    <cellStyle name="Input 2 2 3 4 2" xfId="22434"/>
    <cellStyle name="Input 2 2 3 4 3" xfId="21348"/>
    <cellStyle name="Input 2 2 3 4 4" xfId="21481"/>
    <cellStyle name="Input 2 2 3 4 5" xfId="21284"/>
    <cellStyle name="Input 2 2 3 4 6" xfId="21563"/>
    <cellStyle name="Input 2 2 3 5" xfId="22437"/>
    <cellStyle name="Input 2 2 3 6" xfId="21345"/>
    <cellStyle name="Input 2 2 3 7" xfId="21484"/>
    <cellStyle name="Input 2 2 3 8" xfId="21281"/>
    <cellStyle name="Input 2 2 3 9" xfId="21566"/>
    <cellStyle name="Input 2 2 4" xfId="9365"/>
    <cellStyle name="Input 2 2 4 2" xfId="9366"/>
    <cellStyle name="Input 2 2 4 2 2" xfId="22432"/>
    <cellStyle name="Input 2 2 4 2 3" xfId="21350"/>
    <cellStyle name="Input 2 2 4 2 4" xfId="21479"/>
    <cellStyle name="Input 2 2 4 2 5" xfId="21286"/>
    <cellStyle name="Input 2 2 4 2 6" xfId="21561"/>
    <cellStyle name="Input 2 2 4 3" xfId="9367"/>
    <cellStyle name="Input 2 2 4 3 2" xfId="22431"/>
    <cellStyle name="Input 2 2 4 3 3" xfId="21351"/>
    <cellStyle name="Input 2 2 4 3 4" xfId="21478"/>
    <cellStyle name="Input 2 2 4 3 5" xfId="21287"/>
    <cellStyle name="Input 2 2 4 3 6" xfId="21560"/>
    <cellStyle name="Input 2 2 4 4" xfId="9368"/>
    <cellStyle name="Input 2 2 4 4 2" xfId="22430"/>
    <cellStyle name="Input 2 2 4 4 3" xfId="21352"/>
    <cellStyle name="Input 2 2 4 4 4" xfId="21477"/>
    <cellStyle name="Input 2 2 4 4 5" xfId="21288"/>
    <cellStyle name="Input 2 2 4 4 6" xfId="21559"/>
    <cellStyle name="Input 2 2 4 5" xfId="22433"/>
    <cellStyle name="Input 2 2 4 6" xfId="21349"/>
    <cellStyle name="Input 2 2 4 7" xfId="21480"/>
    <cellStyle name="Input 2 2 4 8" xfId="21285"/>
    <cellStyle name="Input 2 2 4 9" xfId="21562"/>
    <cellStyle name="Input 2 2 5" xfId="9369"/>
    <cellStyle name="Input 2 2 5 2" xfId="9370"/>
    <cellStyle name="Input 2 2 5 2 2" xfId="22428"/>
    <cellStyle name="Input 2 2 5 2 3" xfId="21354"/>
    <cellStyle name="Input 2 2 5 2 4" xfId="21475"/>
    <cellStyle name="Input 2 2 5 2 5" xfId="21290"/>
    <cellStyle name="Input 2 2 5 2 6" xfId="21557"/>
    <cellStyle name="Input 2 2 5 3" xfId="9371"/>
    <cellStyle name="Input 2 2 5 3 2" xfId="22427"/>
    <cellStyle name="Input 2 2 5 3 3" xfId="21355"/>
    <cellStyle name="Input 2 2 5 3 4" xfId="21474"/>
    <cellStyle name="Input 2 2 5 3 5" xfId="21291"/>
    <cellStyle name="Input 2 2 5 3 6" xfId="21556"/>
    <cellStyle name="Input 2 2 5 4" xfId="9372"/>
    <cellStyle name="Input 2 2 5 4 2" xfId="22426"/>
    <cellStyle name="Input 2 2 5 4 3" xfId="21356"/>
    <cellStyle name="Input 2 2 5 4 4" xfId="21473"/>
    <cellStyle name="Input 2 2 5 4 5" xfId="21292"/>
    <cellStyle name="Input 2 2 5 4 6" xfId="21555"/>
    <cellStyle name="Input 2 2 5 5" xfId="22429"/>
    <cellStyle name="Input 2 2 5 6" xfId="21353"/>
    <cellStyle name="Input 2 2 5 7" xfId="21476"/>
    <cellStyle name="Input 2 2 5 8" xfId="21289"/>
    <cellStyle name="Input 2 2 5 9" xfId="21558"/>
    <cellStyle name="Input 2 2 6" xfId="9373"/>
    <cellStyle name="Input 2 2 6 2" xfId="22425"/>
    <cellStyle name="Input 2 2 6 3" xfId="21357"/>
    <cellStyle name="Input 2 2 6 4" xfId="21472"/>
    <cellStyle name="Input 2 2 6 5" xfId="21293"/>
    <cellStyle name="Input 2 2 6 6" xfId="21554"/>
    <cellStyle name="Input 2 2 7" xfId="9374"/>
    <cellStyle name="Input 2 2 7 2" xfId="22424"/>
    <cellStyle name="Input 2 2 7 3" xfId="21358"/>
    <cellStyle name="Input 2 2 7 4" xfId="21471"/>
    <cellStyle name="Input 2 2 7 5" xfId="21294"/>
    <cellStyle name="Input 2 2 7 6" xfId="21553"/>
    <cellStyle name="Input 2 2 8" xfId="9375"/>
    <cellStyle name="Input 2 2 8 2" xfId="22423"/>
    <cellStyle name="Input 2 2 8 3" xfId="21359"/>
    <cellStyle name="Input 2 2 8 4" xfId="21470"/>
    <cellStyle name="Input 2 2 8 5" xfId="21295"/>
    <cellStyle name="Input 2 2 8 6" xfId="21552"/>
    <cellStyle name="Input 2 2 9" xfId="9376"/>
    <cellStyle name="Input 2 2 9 2" xfId="22422"/>
    <cellStyle name="Input 2 2 9 3" xfId="21360"/>
    <cellStyle name="Input 2 2 9 4" xfId="21469"/>
    <cellStyle name="Input 2 2 9 5" xfId="21296"/>
    <cellStyle name="Input 2 2 9 6" xfId="21551"/>
    <cellStyle name="Input 2 20" xfId="21254"/>
    <cellStyle name="Input 2 21" xfId="21593"/>
    <cellStyle name="Input 2 3" xfId="9377"/>
    <cellStyle name="Input 2 3 2" xfId="9378"/>
    <cellStyle name="Input 2 3 2 2" xfId="22421"/>
    <cellStyle name="Input 2 3 2 3" xfId="21362"/>
    <cellStyle name="Input 2 3 2 4" xfId="21467"/>
    <cellStyle name="Input 2 3 2 5" xfId="21297"/>
    <cellStyle name="Input 2 3 2 6" xfId="21550"/>
    <cellStyle name="Input 2 3 3" xfId="9379"/>
    <cellStyle name="Input 2 3 3 2" xfId="22420"/>
    <cellStyle name="Input 2 3 3 3" xfId="21363"/>
    <cellStyle name="Input 2 3 3 4" xfId="21466"/>
    <cellStyle name="Input 2 3 3 5" xfId="21298"/>
    <cellStyle name="Input 2 3 3 6" xfId="21549"/>
    <cellStyle name="Input 2 3 4" xfId="9380"/>
    <cellStyle name="Input 2 3 4 2" xfId="22419"/>
    <cellStyle name="Input 2 3 4 3" xfId="21364"/>
    <cellStyle name="Input 2 3 4 4" xfId="21465"/>
    <cellStyle name="Input 2 3 4 5" xfId="21299"/>
    <cellStyle name="Input 2 3 4 6" xfId="21548"/>
    <cellStyle name="Input 2 3 5" xfId="9381"/>
    <cellStyle name="Input 2 3 5 2" xfId="22418"/>
    <cellStyle name="Input 2 3 5 3" xfId="21365"/>
    <cellStyle name="Input 2 3 5 4" xfId="21464"/>
    <cellStyle name="Input 2 3 5 5" xfId="21300"/>
    <cellStyle name="Input 2 3 5 6" xfId="21547"/>
    <cellStyle name="Input 2 4" xfId="9382"/>
    <cellStyle name="Input 2 4 2" xfId="9383"/>
    <cellStyle name="Input 2 4 2 2" xfId="22417"/>
    <cellStyle name="Input 2 4 2 3" xfId="21367"/>
    <cellStyle name="Input 2 4 2 4" xfId="21463"/>
    <cellStyle name="Input 2 4 2 5" xfId="21301"/>
    <cellStyle name="Input 2 4 2 6" xfId="21546"/>
    <cellStyle name="Input 2 4 3" xfId="9384"/>
    <cellStyle name="Input 2 4 3 2" xfId="22416"/>
    <cellStyle name="Input 2 4 3 3" xfId="21368"/>
    <cellStyle name="Input 2 4 3 4" xfId="21462"/>
    <cellStyle name="Input 2 4 3 5" xfId="21302"/>
    <cellStyle name="Input 2 4 3 6" xfId="21545"/>
    <cellStyle name="Input 2 4 4" xfId="9385"/>
    <cellStyle name="Input 2 4 4 2" xfId="22415"/>
    <cellStyle name="Input 2 4 4 3" xfId="21369"/>
    <cellStyle name="Input 2 4 4 4" xfId="21461"/>
    <cellStyle name="Input 2 4 4 5" xfId="21303"/>
    <cellStyle name="Input 2 4 4 6" xfId="21544"/>
    <cellStyle name="Input 2 4 5" xfId="9386"/>
    <cellStyle name="Input 2 4 5 2" xfId="22414"/>
    <cellStyle name="Input 2 4 5 3" xfId="21370"/>
    <cellStyle name="Input 2 4 5 4" xfId="21460"/>
    <cellStyle name="Input 2 4 5 5" xfId="21304"/>
    <cellStyle name="Input 2 4 5 6" xfId="21543"/>
    <cellStyle name="Input 2 5" xfId="9387"/>
    <cellStyle name="Input 2 5 2" xfId="9388"/>
    <cellStyle name="Input 2 5 2 2" xfId="22413"/>
    <cellStyle name="Input 2 5 2 3" xfId="21371"/>
    <cellStyle name="Input 2 5 2 4" xfId="21459"/>
    <cellStyle name="Input 2 5 2 5" xfId="21305"/>
    <cellStyle name="Input 2 5 2 6" xfId="21542"/>
    <cellStyle name="Input 2 5 3" xfId="9389"/>
    <cellStyle name="Input 2 5 3 2" xfId="22412"/>
    <cellStyle name="Input 2 5 3 3" xfId="21372"/>
    <cellStyle name="Input 2 5 3 4" xfId="21458"/>
    <cellStyle name="Input 2 5 3 5" xfId="21306"/>
    <cellStyle name="Input 2 5 3 6" xfId="21541"/>
    <cellStyle name="Input 2 5 4" xfId="9390"/>
    <cellStyle name="Input 2 5 4 2" xfId="22411"/>
    <cellStyle name="Input 2 5 4 3" xfId="21373"/>
    <cellStyle name="Input 2 5 4 4" xfId="21457"/>
    <cellStyle name="Input 2 5 4 5" xfId="21307"/>
    <cellStyle name="Input 2 5 4 6" xfId="21540"/>
    <cellStyle name="Input 2 5 5" xfId="9391"/>
    <cellStyle name="Input 2 5 5 2" xfId="22410"/>
    <cellStyle name="Input 2 5 5 3" xfId="21374"/>
    <cellStyle name="Input 2 5 5 4" xfId="21456"/>
    <cellStyle name="Input 2 5 5 5" xfId="21312"/>
    <cellStyle name="Input 2 5 5 6" xfId="21539"/>
    <cellStyle name="Input 2 6" xfId="9392"/>
    <cellStyle name="Input 2 6 2" xfId="9393"/>
    <cellStyle name="Input 2 6 2 2" xfId="22409"/>
    <cellStyle name="Input 2 6 2 3" xfId="21376"/>
    <cellStyle name="Input 2 6 2 4" xfId="21455"/>
    <cellStyle name="Input 2 6 2 5" xfId="21313"/>
    <cellStyle name="Input 2 6 2 6" xfId="21538"/>
    <cellStyle name="Input 2 6 3" xfId="9394"/>
    <cellStyle name="Input 2 6 3 2" xfId="22408"/>
    <cellStyle name="Input 2 6 3 3" xfId="21377"/>
    <cellStyle name="Input 2 6 3 4" xfId="21454"/>
    <cellStyle name="Input 2 6 3 5" xfId="20966"/>
    <cellStyle name="Input 2 6 3 6" xfId="21537"/>
    <cellStyle name="Input 2 6 4" xfId="9395"/>
    <cellStyle name="Input 2 6 4 2" xfId="22407"/>
    <cellStyle name="Input 2 6 4 3" xfId="21378"/>
    <cellStyle name="Input 2 6 4 4" xfId="21453"/>
    <cellStyle name="Input 2 6 4 5" xfId="21314"/>
    <cellStyle name="Input 2 6 4 6" xfId="21536"/>
    <cellStyle name="Input 2 6 5" xfId="9396"/>
    <cellStyle name="Input 2 6 5 2" xfId="22406"/>
    <cellStyle name="Input 2 6 5 3" xfId="21379"/>
    <cellStyle name="Input 2 6 5 4" xfId="21452"/>
    <cellStyle name="Input 2 6 5 5" xfId="21315"/>
    <cellStyle name="Input 2 6 5 6" xfId="21535"/>
    <cellStyle name="Input 2 7" xfId="9397"/>
    <cellStyle name="Input 2 7 2" xfId="9398"/>
    <cellStyle name="Input 2 7 2 2" xfId="22405"/>
    <cellStyle name="Input 2 7 2 3" xfId="21381"/>
    <cellStyle name="Input 2 7 2 4" xfId="21451"/>
    <cellStyle name="Input 2 7 2 5" xfId="21316"/>
    <cellStyle name="Input 2 7 2 6" xfId="21534"/>
    <cellStyle name="Input 2 7 3" xfId="9399"/>
    <cellStyle name="Input 2 7 3 2" xfId="22404"/>
    <cellStyle name="Input 2 7 3 3" xfId="21382"/>
    <cellStyle name="Input 2 7 3 4" xfId="21450"/>
    <cellStyle name="Input 2 7 3 5" xfId="21318"/>
    <cellStyle name="Input 2 7 3 6" xfId="21533"/>
    <cellStyle name="Input 2 7 4" xfId="9400"/>
    <cellStyle name="Input 2 7 4 2" xfId="22403"/>
    <cellStyle name="Input 2 7 4 3" xfId="21383"/>
    <cellStyle name="Input 2 7 4 4" xfId="21449"/>
    <cellStyle name="Input 2 7 4 5" xfId="21361"/>
    <cellStyle name="Input 2 7 4 6" xfId="21532"/>
    <cellStyle name="Input 2 7 5" xfId="9401"/>
    <cellStyle name="Input 2 7 5 2" xfId="22402"/>
    <cellStyle name="Input 2 7 5 3" xfId="21384"/>
    <cellStyle name="Input 2 7 5 4" xfId="21448"/>
    <cellStyle name="Input 2 7 5 5" xfId="21366"/>
    <cellStyle name="Input 2 7 5 6" xfId="21531"/>
    <cellStyle name="Input 2 8" xfId="9402"/>
    <cellStyle name="Input 2 8 2" xfId="9403"/>
    <cellStyle name="Input 2 8 2 2" xfId="22401"/>
    <cellStyle name="Input 2 8 2 3" xfId="21386"/>
    <cellStyle name="Input 2 8 2 4" xfId="21447"/>
    <cellStyle name="Input 2 8 2 5" xfId="21375"/>
    <cellStyle name="Input 2 8 2 6" xfId="21530"/>
    <cellStyle name="Input 2 8 3" xfId="9404"/>
    <cellStyle name="Input 2 8 3 2" xfId="22400"/>
    <cellStyle name="Input 2 8 3 3" xfId="21387"/>
    <cellStyle name="Input 2 8 3 4" xfId="21446"/>
    <cellStyle name="Input 2 8 3 5" xfId="21380"/>
    <cellStyle name="Input 2 8 3 6" xfId="21529"/>
    <cellStyle name="Input 2 8 4" xfId="9405"/>
    <cellStyle name="Input 2 8 4 2" xfId="22399"/>
    <cellStyle name="Input 2 8 4 3" xfId="21388"/>
    <cellStyle name="Input 2 8 4 4" xfId="21445"/>
    <cellStyle name="Input 2 8 4 5" xfId="21385"/>
    <cellStyle name="Input 2 8 4 6" xfId="21528"/>
    <cellStyle name="Input 2 8 5" xfId="9406"/>
    <cellStyle name="Input 2 8 5 2" xfId="22398"/>
    <cellStyle name="Input 2 8 5 3" xfId="21389"/>
    <cellStyle name="Input 2 8 5 4" xfId="21444"/>
    <cellStyle name="Input 2 8 5 5" xfId="21390"/>
    <cellStyle name="Input 2 8 5 6" xfId="21527"/>
    <cellStyle name="Input 2 9" xfId="9407"/>
    <cellStyle name="Input 2 9 2" xfId="9408"/>
    <cellStyle name="Input 2 9 2 2" xfId="22397"/>
    <cellStyle name="Input 2 9 2 3" xfId="21391"/>
    <cellStyle name="Input 2 9 2 4" xfId="21443"/>
    <cellStyle name="Input 2 9 2 5" xfId="21409"/>
    <cellStyle name="Input 2 9 2 6" xfId="21526"/>
    <cellStyle name="Input 2 9 3" xfId="9409"/>
    <cellStyle name="Input 2 9 3 2" xfId="22396"/>
    <cellStyle name="Input 2 9 3 3" xfId="21392"/>
    <cellStyle name="Input 2 9 3 4" xfId="21442"/>
    <cellStyle name="Input 2 9 3 5" xfId="21410"/>
    <cellStyle name="Input 2 9 3 6" xfId="21525"/>
    <cellStyle name="Input 2 9 4" xfId="9410"/>
    <cellStyle name="Input 2 9 4 2" xfId="22395"/>
    <cellStyle name="Input 2 9 4 3" xfId="21393"/>
    <cellStyle name="Input 2 9 4 4" xfId="21441"/>
    <cellStyle name="Input 2 9 4 5" xfId="21411"/>
    <cellStyle name="Input 2 9 4 6" xfId="21524"/>
    <cellStyle name="Input 2 9 5" xfId="9411"/>
    <cellStyle name="Input 2 9 5 2" xfId="22394"/>
    <cellStyle name="Input 2 9 5 3" xfId="21394"/>
    <cellStyle name="Input 2 9 5 4" xfId="21440"/>
    <cellStyle name="Input 2 9 5 5" xfId="21412"/>
    <cellStyle name="Input 2 9 5 6" xfId="21523"/>
    <cellStyle name="Input 3" xfId="9412"/>
    <cellStyle name="Input 3 2" xfId="9413"/>
    <cellStyle name="Input 3 2 2" xfId="22392"/>
    <cellStyle name="Input 3 2 3" xfId="21396"/>
    <cellStyle name="Input 3 2 4" xfId="21438"/>
    <cellStyle name="Input 3 2 5" xfId="21414"/>
    <cellStyle name="Input 3 2 6" xfId="21521"/>
    <cellStyle name="Input 3 3" xfId="9414"/>
    <cellStyle name="Input 3 3 2" xfId="22391"/>
    <cellStyle name="Input 3 3 3" xfId="21397"/>
    <cellStyle name="Input 3 3 4" xfId="21437"/>
    <cellStyle name="Input 3 3 5" xfId="21415"/>
    <cellStyle name="Input 3 3 6" xfId="21520"/>
    <cellStyle name="Input 3 4" xfId="22393"/>
    <cellStyle name="Input 3 5" xfId="21395"/>
    <cellStyle name="Input 3 6" xfId="21439"/>
    <cellStyle name="Input 3 7" xfId="21413"/>
    <cellStyle name="Input 3 8" xfId="21522"/>
    <cellStyle name="Input 4" xfId="9415"/>
    <cellStyle name="Input 4 2" xfId="9416"/>
    <cellStyle name="Input 4 2 2" xfId="22389"/>
    <cellStyle name="Input 4 2 3" xfId="21399"/>
    <cellStyle name="Input 4 2 4" xfId="21435"/>
    <cellStyle name="Input 4 2 5" xfId="21417"/>
    <cellStyle name="Input 4 2 6" xfId="21518"/>
    <cellStyle name="Input 4 3" xfId="9417"/>
    <cellStyle name="Input 4 3 2" xfId="22388"/>
    <cellStyle name="Input 4 3 3" xfId="21400"/>
    <cellStyle name="Input 4 3 4" xfId="21434"/>
    <cellStyle name="Input 4 3 5" xfId="21418"/>
    <cellStyle name="Input 4 3 6" xfId="21517"/>
    <cellStyle name="Input 4 4" xfId="22390"/>
    <cellStyle name="Input 4 5" xfId="21398"/>
    <cellStyle name="Input 4 6" xfId="21436"/>
    <cellStyle name="Input 4 7" xfId="21416"/>
    <cellStyle name="Input 4 8" xfId="21519"/>
    <cellStyle name="Input 5" xfId="9418"/>
    <cellStyle name="Input 5 2" xfId="9419"/>
    <cellStyle name="Input 5 2 2" xfId="22386"/>
    <cellStyle name="Input 5 2 3" xfId="21402"/>
    <cellStyle name="Input 5 2 4" xfId="21432"/>
    <cellStyle name="Input 5 2 5" xfId="21420"/>
    <cellStyle name="Input 5 2 6" xfId="21516"/>
    <cellStyle name="Input 5 3" xfId="9420"/>
    <cellStyle name="Input 5 3 2" xfId="22385"/>
    <cellStyle name="Input 5 3 3" xfId="21403"/>
    <cellStyle name="Input 5 3 4" xfId="21431"/>
    <cellStyle name="Input 5 3 5" xfId="21421"/>
    <cellStyle name="Input 5 3 6" xfId="21515"/>
    <cellStyle name="Input 5 4" xfId="22387"/>
    <cellStyle name="Input 5 5" xfId="21401"/>
    <cellStyle name="Input 5 6" xfId="21433"/>
    <cellStyle name="Input 5 7" xfId="21419"/>
    <cellStyle name="Input 5 8" xfId="22118"/>
    <cellStyle name="Input 6" xfId="9421"/>
    <cellStyle name="Input 6 2" xfId="9422"/>
    <cellStyle name="Input 6 2 2" xfId="22383"/>
    <cellStyle name="Input 6 2 3" xfId="21405"/>
    <cellStyle name="Input 6 2 4" xfId="21429"/>
    <cellStyle name="Input 6 2 5" xfId="21423"/>
    <cellStyle name="Input 6 2 6" xfId="21513"/>
    <cellStyle name="Input 6 3" xfId="9423"/>
    <cellStyle name="Input 6 3 2" xfId="22382"/>
    <cellStyle name="Input 6 3 3" xfId="21406"/>
    <cellStyle name="Input 6 3 4" xfId="21428"/>
    <cellStyle name="Input 6 3 5" xfId="21424"/>
    <cellStyle name="Input 6 3 6" xfId="21511"/>
    <cellStyle name="Input 6 4" xfId="22384"/>
    <cellStyle name="Input 6 5" xfId="21404"/>
    <cellStyle name="Input 6 6" xfId="21430"/>
    <cellStyle name="Input 6 7" xfId="21422"/>
    <cellStyle name="Input 6 8" xfId="21514"/>
    <cellStyle name="Input 7" xfId="9424"/>
    <cellStyle name="Input 7 2" xfId="22381"/>
    <cellStyle name="Input 7 3" xfId="21407"/>
    <cellStyle name="Input 7 4" xfId="21427"/>
    <cellStyle name="Input 7 5" xfId="21425"/>
    <cellStyle name="Input 7 6" xfId="21468"/>
    <cellStyle name="inputExposure" xfId="9425"/>
    <cellStyle name="inputExposure 2" xfId="22380"/>
    <cellStyle name="inputExposure 3" xfId="21408"/>
    <cellStyle name="inputExposure 4" xfId="21426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2 2" xfId="22378"/>
    <cellStyle name="Note 2 10 2 3" xfId="21769"/>
    <cellStyle name="Note 2 10 2 4" xfId="21052"/>
    <cellStyle name="Note 2 10 2 5" xfId="21944"/>
    <cellStyle name="Note 2 10 2 6" xfId="22656"/>
    <cellStyle name="Note 2 10 3" xfId="20386"/>
    <cellStyle name="Note 2 10 3 2" xfId="22377"/>
    <cellStyle name="Note 2 10 3 3" xfId="21770"/>
    <cellStyle name="Note 2 10 3 4" xfId="21051"/>
    <cellStyle name="Note 2 10 3 5" xfId="21945"/>
    <cellStyle name="Note 2 10 3 6" xfId="22657"/>
    <cellStyle name="Note 2 10 4" xfId="20387"/>
    <cellStyle name="Note 2 10 4 2" xfId="22376"/>
    <cellStyle name="Note 2 10 4 3" xfId="21771"/>
    <cellStyle name="Note 2 10 4 4" xfId="21050"/>
    <cellStyle name="Note 2 10 4 5" xfId="21946"/>
    <cellStyle name="Note 2 10 4 6" xfId="22658"/>
    <cellStyle name="Note 2 10 5" xfId="20388"/>
    <cellStyle name="Note 2 10 5 2" xfId="22375"/>
    <cellStyle name="Note 2 10 5 3" xfId="21772"/>
    <cellStyle name="Note 2 10 5 4" xfId="21049"/>
    <cellStyle name="Note 2 10 5 5" xfId="21947"/>
    <cellStyle name="Note 2 10 5 6" xfId="22659"/>
    <cellStyle name="Note 2 11" xfId="20389"/>
    <cellStyle name="Note 2 11 2" xfId="20390"/>
    <cellStyle name="Note 2 11 2 2" xfId="22374"/>
    <cellStyle name="Note 2 11 2 3" xfId="21773"/>
    <cellStyle name="Note 2 11 2 4" xfId="21048"/>
    <cellStyle name="Note 2 11 2 5" xfId="21948"/>
    <cellStyle name="Note 2 11 2 6" xfId="22660"/>
    <cellStyle name="Note 2 11 3" xfId="20391"/>
    <cellStyle name="Note 2 11 3 2" xfId="22373"/>
    <cellStyle name="Note 2 11 3 3" xfId="21774"/>
    <cellStyle name="Note 2 11 3 4" xfId="21047"/>
    <cellStyle name="Note 2 11 3 5" xfId="21949"/>
    <cellStyle name="Note 2 11 3 6" xfId="22661"/>
    <cellStyle name="Note 2 11 4" xfId="20392"/>
    <cellStyle name="Note 2 11 4 2" xfId="22372"/>
    <cellStyle name="Note 2 11 4 3" xfId="21775"/>
    <cellStyle name="Note 2 11 4 4" xfId="21046"/>
    <cellStyle name="Note 2 11 4 5" xfId="21950"/>
    <cellStyle name="Note 2 11 4 6" xfId="22662"/>
    <cellStyle name="Note 2 11 5" xfId="20393"/>
    <cellStyle name="Note 2 11 5 2" xfId="22371"/>
    <cellStyle name="Note 2 11 5 3" xfId="21776"/>
    <cellStyle name="Note 2 11 5 4" xfId="21045"/>
    <cellStyle name="Note 2 11 5 5" xfId="21951"/>
    <cellStyle name="Note 2 11 5 6" xfId="22663"/>
    <cellStyle name="Note 2 12" xfId="20394"/>
    <cellStyle name="Note 2 12 2" xfId="20395"/>
    <cellStyle name="Note 2 12 2 2" xfId="22370"/>
    <cellStyle name="Note 2 12 2 3" xfId="21777"/>
    <cellStyle name="Note 2 12 2 4" xfId="21044"/>
    <cellStyle name="Note 2 12 2 5" xfId="21952"/>
    <cellStyle name="Note 2 12 2 6" xfId="22664"/>
    <cellStyle name="Note 2 12 3" xfId="20396"/>
    <cellStyle name="Note 2 12 3 2" xfId="22369"/>
    <cellStyle name="Note 2 12 3 3" xfId="21778"/>
    <cellStyle name="Note 2 12 3 4" xfId="21043"/>
    <cellStyle name="Note 2 12 3 5" xfId="21953"/>
    <cellStyle name="Note 2 12 3 6" xfId="22665"/>
    <cellStyle name="Note 2 12 4" xfId="20397"/>
    <cellStyle name="Note 2 12 4 2" xfId="22368"/>
    <cellStyle name="Note 2 12 4 3" xfId="21779"/>
    <cellStyle name="Note 2 12 4 4" xfId="21042"/>
    <cellStyle name="Note 2 12 4 5" xfId="21954"/>
    <cellStyle name="Note 2 12 4 6" xfId="22666"/>
    <cellStyle name="Note 2 12 5" xfId="20398"/>
    <cellStyle name="Note 2 12 5 2" xfId="22367"/>
    <cellStyle name="Note 2 12 5 3" xfId="21780"/>
    <cellStyle name="Note 2 12 5 4" xfId="21041"/>
    <cellStyle name="Note 2 12 5 5" xfId="21955"/>
    <cellStyle name="Note 2 12 5 6" xfId="22667"/>
    <cellStyle name="Note 2 13" xfId="20399"/>
    <cellStyle name="Note 2 13 2" xfId="20400"/>
    <cellStyle name="Note 2 13 2 2" xfId="22366"/>
    <cellStyle name="Note 2 13 2 3" xfId="21781"/>
    <cellStyle name="Note 2 13 2 4" xfId="21040"/>
    <cellStyle name="Note 2 13 2 5" xfId="21956"/>
    <cellStyle name="Note 2 13 2 6" xfId="22668"/>
    <cellStyle name="Note 2 13 3" xfId="20401"/>
    <cellStyle name="Note 2 13 3 2" xfId="22365"/>
    <cellStyle name="Note 2 13 3 3" xfId="21782"/>
    <cellStyle name="Note 2 13 3 4" xfId="21039"/>
    <cellStyle name="Note 2 13 3 5" xfId="21957"/>
    <cellStyle name="Note 2 13 3 6" xfId="22669"/>
    <cellStyle name="Note 2 13 4" xfId="20402"/>
    <cellStyle name="Note 2 13 4 2" xfId="22364"/>
    <cellStyle name="Note 2 13 4 3" xfId="21783"/>
    <cellStyle name="Note 2 13 4 4" xfId="21038"/>
    <cellStyle name="Note 2 13 4 5" xfId="21958"/>
    <cellStyle name="Note 2 13 4 6" xfId="22670"/>
    <cellStyle name="Note 2 13 5" xfId="20403"/>
    <cellStyle name="Note 2 13 5 2" xfId="22363"/>
    <cellStyle name="Note 2 13 5 3" xfId="21784"/>
    <cellStyle name="Note 2 13 5 4" xfId="21037"/>
    <cellStyle name="Note 2 13 5 5" xfId="21959"/>
    <cellStyle name="Note 2 13 5 6" xfId="22671"/>
    <cellStyle name="Note 2 14" xfId="20404"/>
    <cellStyle name="Note 2 14 2" xfId="20405"/>
    <cellStyle name="Note 2 14 2 2" xfId="22361"/>
    <cellStyle name="Note 2 14 2 3" xfId="21786"/>
    <cellStyle name="Note 2 14 2 4" xfId="21035"/>
    <cellStyle name="Note 2 14 2 5" xfId="21961"/>
    <cellStyle name="Note 2 14 2 6" xfId="22673"/>
    <cellStyle name="Note 2 14 3" xfId="22362"/>
    <cellStyle name="Note 2 14 4" xfId="21785"/>
    <cellStyle name="Note 2 14 5" xfId="21036"/>
    <cellStyle name="Note 2 14 6" xfId="21960"/>
    <cellStyle name="Note 2 14 7" xfId="22672"/>
    <cellStyle name="Note 2 15" xfId="20406"/>
    <cellStyle name="Note 2 15 2" xfId="20407"/>
    <cellStyle name="Note 2 15 2 2" xfId="22360"/>
    <cellStyle name="Note 2 15 2 3" xfId="21787"/>
    <cellStyle name="Note 2 15 2 4" xfId="21034"/>
    <cellStyle name="Note 2 15 2 5" xfId="21962"/>
    <cellStyle name="Note 2 15 2 6" xfId="22674"/>
    <cellStyle name="Note 2 16" xfId="20408"/>
    <cellStyle name="Note 2 16 2" xfId="22359"/>
    <cellStyle name="Note 2 16 3" xfId="21788"/>
    <cellStyle name="Note 2 16 4" xfId="21033"/>
    <cellStyle name="Note 2 16 5" xfId="21963"/>
    <cellStyle name="Note 2 16 6" xfId="22675"/>
    <cellStyle name="Note 2 17" xfId="20409"/>
    <cellStyle name="Note 2 17 2" xfId="22358"/>
    <cellStyle name="Note 2 17 3" xfId="21789"/>
    <cellStyle name="Note 2 17 4" xfId="21032"/>
    <cellStyle name="Note 2 17 5" xfId="21964"/>
    <cellStyle name="Note 2 17 6" xfId="22676"/>
    <cellStyle name="Note 2 18" xfId="22379"/>
    <cellStyle name="Note 2 19" xfId="21768"/>
    <cellStyle name="Note 2 2" xfId="20410"/>
    <cellStyle name="Note 2 2 10" xfId="20411"/>
    <cellStyle name="Note 2 2 10 2" xfId="22356"/>
    <cellStyle name="Note 2 2 10 3" xfId="21791"/>
    <cellStyle name="Note 2 2 10 4" xfId="21030"/>
    <cellStyle name="Note 2 2 10 5" xfId="21966"/>
    <cellStyle name="Note 2 2 10 6" xfId="22678"/>
    <cellStyle name="Note 2 2 11" xfId="22357"/>
    <cellStyle name="Note 2 2 12" xfId="21790"/>
    <cellStyle name="Note 2 2 13" xfId="21031"/>
    <cellStyle name="Note 2 2 14" xfId="21965"/>
    <cellStyle name="Note 2 2 15" xfId="22677"/>
    <cellStyle name="Note 2 2 2" xfId="20412"/>
    <cellStyle name="Note 2 2 2 10" xfId="22679"/>
    <cellStyle name="Note 2 2 2 2" xfId="20413"/>
    <cellStyle name="Note 2 2 2 2 2" xfId="22354"/>
    <cellStyle name="Note 2 2 2 2 3" xfId="21793"/>
    <cellStyle name="Note 2 2 2 2 4" xfId="21028"/>
    <cellStyle name="Note 2 2 2 2 5" xfId="21968"/>
    <cellStyle name="Note 2 2 2 2 6" xfId="22680"/>
    <cellStyle name="Note 2 2 2 3" xfId="20414"/>
    <cellStyle name="Note 2 2 2 3 2" xfId="22353"/>
    <cellStyle name="Note 2 2 2 3 3" xfId="21794"/>
    <cellStyle name="Note 2 2 2 3 4" xfId="21027"/>
    <cellStyle name="Note 2 2 2 3 5" xfId="21969"/>
    <cellStyle name="Note 2 2 2 3 6" xfId="22681"/>
    <cellStyle name="Note 2 2 2 4" xfId="20415"/>
    <cellStyle name="Note 2 2 2 4 2" xfId="22352"/>
    <cellStyle name="Note 2 2 2 4 3" xfId="21795"/>
    <cellStyle name="Note 2 2 2 4 4" xfId="21026"/>
    <cellStyle name="Note 2 2 2 4 5" xfId="21970"/>
    <cellStyle name="Note 2 2 2 4 6" xfId="22682"/>
    <cellStyle name="Note 2 2 2 5" xfId="20416"/>
    <cellStyle name="Note 2 2 2 5 2" xfId="22351"/>
    <cellStyle name="Note 2 2 2 5 3" xfId="21796"/>
    <cellStyle name="Note 2 2 2 5 4" xfId="21025"/>
    <cellStyle name="Note 2 2 2 5 5" xfId="21971"/>
    <cellStyle name="Note 2 2 2 5 6" xfId="22683"/>
    <cellStyle name="Note 2 2 2 6" xfId="22355"/>
    <cellStyle name="Note 2 2 2 7" xfId="21792"/>
    <cellStyle name="Note 2 2 2 8" xfId="21029"/>
    <cellStyle name="Note 2 2 2 9" xfId="21967"/>
    <cellStyle name="Note 2 2 3" xfId="20417"/>
    <cellStyle name="Note 2 2 3 2" xfId="20418"/>
    <cellStyle name="Note 2 2 3 2 2" xfId="22350"/>
    <cellStyle name="Note 2 2 3 2 3" xfId="21797"/>
    <cellStyle name="Note 2 2 3 2 4" xfId="21024"/>
    <cellStyle name="Note 2 2 3 2 5" xfId="21972"/>
    <cellStyle name="Note 2 2 3 2 6" xfId="22684"/>
    <cellStyle name="Note 2 2 3 3" xfId="20419"/>
    <cellStyle name="Note 2 2 3 3 2" xfId="22349"/>
    <cellStyle name="Note 2 2 3 3 3" xfId="21798"/>
    <cellStyle name="Note 2 2 3 3 4" xfId="21023"/>
    <cellStyle name="Note 2 2 3 3 5" xfId="21973"/>
    <cellStyle name="Note 2 2 3 3 6" xfId="22685"/>
    <cellStyle name="Note 2 2 3 4" xfId="20420"/>
    <cellStyle name="Note 2 2 3 4 2" xfId="22348"/>
    <cellStyle name="Note 2 2 3 4 3" xfId="21799"/>
    <cellStyle name="Note 2 2 3 4 4" xfId="21022"/>
    <cellStyle name="Note 2 2 3 4 5" xfId="21974"/>
    <cellStyle name="Note 2 2 3 4 6" xfId="22686"/>
    <cellStyle name="Note 2 2 3 5" xfId="20421"/>
    <cellStyle name="Note 2 2 3 5 2" xfId="22347"/>
    <cellStyle name="Note 2 2 3 5 3" xfId="21800"/>
    <cellStyle name="Note 2 2 3 5 4" xfId="21021"/>
    <cellStyle name="Note 2 2 3 5 5" xfId="21975"/>
    <cellStyle name="Note 2 2 3 5 6" xfId="22687"/>
    <cellStyle name="Note 2 2 4" xfId="20422"/>
    <cellStyle name="Note 2 2 4 2" xfId="20423"/>
    <cellStyle name="Note 2 2 4 2 2" xfId="22345"/>
    <cellStyle name="Note 2 2 4 2 3" xfId="21802"/>
    <cellStyle name="Note 2 2 4 2 4" xfId="21019"/>
    <cellStyle name="Note 2 2 4 2 5" xfId="21977"/>
    <cellStyle name="Note 2 2 4 2 6" xfId="22689"/>
    <cellStyle name="Note 2 2 4 3" xfId="20424"/>
    <cellStyle name="Note 2 2 4 3 2" xfId="22344"/>
    <cellStyle name="Note 2 2 4 3 3" xfId="21803"/>
    <cellStyle name="Note 2 2 4 3 4" xfId="21018"/>
    <cellStyle name="Note 2 2 4 3 5" xfId="21978"/>
    <cellStyle name="Note 2 2 4 3 6" xfId="22690"/>
    <cellStyle name="Note 2 2 4 4" xfId="20425"/>
    <cellStyle name="Note 2 2 4 4 2" xfId="22343"/>
    <cellStyle name="Note 2 2 4 4 3" xfId="21804"/>
    <cellStyle name="Note 2 2 4 4 4" xfId="21017"/>
    <cellStyle name="Note 2 2 4 4 5" xfId="21979"/>
    <cellStyle name="Note 2 2 4 4 6" xfId="22691"/>
    <cellStyle name="Note 2 2 4 5" xfId="22346"/>
    <cellStyle name="Note 2 2 4 6" xfId="21801"/>
    <cellStyle name="Note 2 2 4 7" xfId="21020"/>
    <cellStyle name="Note 2 2 4 8" xfId="21976"/>
    <cellStyle name="Note 2 2 4 9" xfId="22688"/>
    <cellStyle name="Note 2 2 5" xfId="20426"/>
    <cellStyle name="Note 2 2 5 2" xfId="20427"/>
    <cellStyle name="Note 2 2 5 2 2" xfId="22341"/>
    <cellStyle name="Note 2 2 5 2 3" xfId="21806"/>
    <cellStyle name="Note 2 2 5 2 4" xfId="21015"/>
    <cellStyle name="Note 2 2 5 2 5" xfId="21981"/>
    <cellStyle name="Note 2 2 5 2 6" xfId="22693"/>
    <cellStyle name="Note 2 2 5 3" xfId="20428"/>
    <cellStyle name="Note 2 2 5 3 2" xfId="22340"/>
    <cellStyle name="Note 2 2 5 3 3" xfId="21807"/>
    <cellStyle name="Note 2 2 5 3 4" xfId="21014"/>
    <cellStyle name="Note 2 2 5 3 5" xfId="21982"/>
    <cellStyle name="Note 2 2 5 3 6" xfId="22694"/>
    <cellStyle name="Note 2 2 5 4" xfId="20429"/>
    <cellStyle name="Note 2 2 5 4 2" xfId="22339"/>
    <cellStyle name="Note 2 2 5 4 3" xfId="21808"/>
    <cellStyle name="Note 2 2 5 4 4" xfId="21013"/>
    <cellStyle name="Note 2 2 5 4 5" xfId="21983"/>
    <cellStyle name="Note 2 2 5 4 6" xfId="22695"/>
    <cellStyle name="Note 2 2 5 5" xfId="22342"/>
    <cellStyle name="Note 2 2 5 6" xfId="21805"/>
    <cellStyle name="Note 2 2 5 7" xfId="21016"/>
    <cellStyle name="Note 2 2 5 8" xfId="21980"/>
    <cellStyle name="Note 2 2 5 9" xfId="22692"/>
    <cellStyle name="Note 2 2 6" xfId="20430"/>
    <cellStyle name="Note 2 2 6 2" xfId="22338"/>
    <cellStyle name="Note 2 2 6 3" xfId="21809"/>
    <cellStyle name="Note 2 2 6 4" xfId="21012"/>
    <cellStyle name="Note 2 2 6 5" xfId="21984"/>
    <cellStyle name="Note 2 2 6 6" xfId="22696"/>
    <cellStyle name="Note 2 2 7" xfId="20431"/>
    <cellStyle name="Note 2 2 7 2" xfId="22337"/>
    <cellStyle name="Note 2 2 7 3" xfId="21810"/>
    <cellStyle name="Note 2 2 7 4" xfId="21011"/>
    <cellStyle name="Note 2 2 7 5" xfId="21985"/>
    <cellStyle name="Note 2 2 7 6" xfId="22697"/>
    <cellStyle name="Note 2 2 8" xfId="20432"/>
    <cellStyle name="Note 2 2 8 2" xfId="22336"/>
    <cellStyle name="Note 2 2 8 3" xfId="21811"/>
    <cellStyle name="Note 2 2 8 4" xfId="21010"/>
    <cellStyle name="Note 2 2 8 5" xfId="21986"/>
    <cellStyle name="Note 2 2 8 6" xfId="22698"/>
    <cellStyle name="Note 2 2 9" xfId="20433"/>
    <cellStyle name="Note 2 2 9 2" xfId="22335"/>
    <cellStyle name="Note 2 2 9 3" xfId="21812"/>
    <cellStyle name="Note 2 2 9 4" xfId="21009"/>
    <cellStyle name="Note 2 2 9 5" xfId="21987"/>
    <cellStyle name="Note 2 2 9 6" xfId="22699"/>
    <cellStyle name="Note 2 20" xfId="21053"/>
    <cellStyle name="Note 2 21" xfId="21943"/>
    <cellStyle name="Note 2 22" xfId="22655"/>
    <cellStyle name="Note 2 3" xfId="20434"/>
    <cellStyle name="Note 2 3 2" xfId="20435"/>
    <cellStyle name="Note 2 3 2 2" xfId="22334"/>
    <cellStyle name="Note 2 3 2 3" xfId="21813"/>
    <cellStyle name="Note 2 3 2 4" xfId="21008"/>
    <cellStyle name="Note 2 3 2 5" xfId="21988"/>
    <cellStyle name="Note 2 3 2 6" xfId="22700"/>
    <cellStyle name="Note 2 3 3" xfId="20436"/>
    <cellStyle name="Note 2 3 3 2" xfId="22333"/>
    <cellStyle name="Note 2 3 3 3" xfId="21814"/>
    <cellStyle name="Note 2 3 3 4" xfId="21007"/>
    <cellStyle name="Note 2 3 3 5" xfId="21989"/>
    <cellStyle name="Note 2 3 3 6" xfId="22701"/>
    <cellStyle name="Note 2 3 4" xfId="20437"/>
    <cellStyle name="Note 2 3 4 2" xfId="22332"/>
    <cellStyle name="Note 2 3 4 3" xfId="21815"/>
    <cellStyle name="Note 2 3 4 4" xfId="21006"/>
    <cellStyle name="Note 2 3 4 5" xfId="21990"/>
    <cellStyle name="Note 2 3 4 6" xfId="22702"/>
    <cellStyle name="Note 2 3 5" xfId="20438"/>
    <cellStyle name="Note 2 3 5 2" xfId="22331"/>
    <cellStyle name="Note 2 3 5 3" xfId="21816"/>
    <cellStyle name="Note 2 3 5 4" xfId="21005"/>
    <cellStyle name="Note 2 3 5 5" xfId="21991"/>
    <cellStyle name="Note 2 3 5 6" xfId="22703"/>
    <cellStyle name="Note 2 4" xfId="20439"/>
    <cellStyle name="Note 2 4 2" xfId="20440"/>
    <cellStyle name="Note 2 4 2 2" xfId="20441"/>
    <cellStyle name="Note 2 4 2 2 2" xfId="22330"/>
    <cellStyle name="Note 2 4 2 2 3" xfId="21817"/>
    <cellStyle name="Note 2 4 2 2 4" xfId="21004"/>
    <cellStyle name="Note 2 4 2 2 5" xfId="21992"/>
    <cellStyle name="Note 2 4 2 2 6" xfId="22704"/>
    <cellStyle name="Note 2 4 3" xfId="20442"/>
    <cellStyle name="Note 2 4 3 2" xfId="20443"/>
    <cellStyle name="Note 2 4 3 2 2" xfId="22329"/>
    <cellStyle name="Note 2 4 3 2 3" xfId="21818"/>
    <cellStyle name="Note 2 4 3 2 4" xfId="21003"/>
    <cellStyle name="Note 2 4 3 2 5" xfId="21993"/>
    <cellStyle name="Note 2 4 3 2 6" xfId="22705"/>
    <cellStyle name="Note 2 4 4" xfId="20444"/>
    <cellStyle name="Note 2 4 4 2" xfId="20445"/>
    <cellStyle name="Note 2 4 4 2 2" xfId="22328"/>
    <cellStyle name="Note 2 4 4 2 3" xfId="21819"/>
    <cellStyle name="Note 2 4 4 2 4" xfId="21002"/>
    <cellStyle name="Note 2 4 4 2 5" xfId="21994"/>
    <cellStyle name="Note 2 4 4 2 6" xfId="22706"/>
    <cellStyle name="Note 2 4 5" xfId="20446"/>
    <cellStyle name="Note 2 4 6" xfId="20447"/>
    <cellStyle name="Note 2 4 7" xfId="20448"/>
    <cellStyle name="Note 2 4 7 2" xfId="22327"/>
    <cellStyle name="Note 2 4 7 3" xfId="21820"/>
    <cellStyle name="Note 2 4 7 4" xfId="21001"/>
    <cellStyle name="Note 2 4 7 5" xfId="21997"/>
    <cellStyle name="Note 2 4 7 6" xfId="22707"/>
    <cellStyle name="Note 2 5" xfId="20449"/>
    <cellStyle name="Note 2 5 2" xfId="20450"/>
    <cellStyle name="Note 2 5 2 2" xfId="20451"/>
    <cellStyle name="Note 2 5 2 2 2" xfId="22326"/>
    <cellStyle name="Note 2 5 2 2 3" xfId="21821"/>
    <cellStyle name="Note 2 5 2 2 4" xfId="21000"/>
    <cellStyle name="Note 2 5 2 2 5" xfId="21998"/>
    <cellStyle name="Note 2 5 2 2 6" xfId="22708"/>
    <cellStyle name="Note 2 5 3" xfId="20452"/>
    <cellStyle name="Note 2 5 3 2" xfId="20453"/>
    <cellStyle name="Note 2 5 3 2 2" xfId="22325"/>
    <cellStyle name="Note 2 5 3 2 3" xfId="21822"/>
    <cellStyle name="Note 2 5 3 2 4" xfId="20999"/>
    <cellStyle name="Note 2 5 3 2 5" xfId="21999"/>
    <cellStyle name="Note 2 5 3 2 6" xfId="22709"/>
    <cellStyle name="Note 2 5 4" xfId="20454"/>
    <cellStyle name="Note 2 5 4 2" xfId="20455"/>
    <cellStyle name="Note 2 5 4 2 2" xfId="22324"/>
    <cellStyle name="Note 2 5 4 2 3" xfId="21823"/>
    <cellStyle name="Note 2 5 4 2 4" xfId="20998"/>
    <cellStyle name="Note 2 5 4 2 5" xfId="22000"/>
    <cellStyle name="Note 2 5 4 2 6" xfId="22710"/>
    <cellStyle name="Note 2 5 5" xfId="20456"/>
    <cellStyle name="Note 2 5 6" xfId="20457"/>
    <cellStyle name="Note 2 5 7" xfId="20458"/>
    <cellStyle name="Note 2 5 7 2" xfId="22323"/>
    <cellStyle name="Note 2 5 7 3" xfId="21824"/>
    <cellStyle name="Note 2 5 7 4" xfId="20997"/>
    <cellStyle name="Note 2 5 7 5" xfId="22001"/>
    <cellStyle name="Note 2 5 7 6" xfId="22711"/>
    <cellStyle name="Note 2 6" xfId="20459"/>
    <cellStyle name="Note 2 6 2" xfId="20460"/>
    <cellStyle name="Note 2 6 2 2" xfId="20461"/>
    <cellStyle name="Note 2 6 2 2 2" xfId="22322"/>
    <cellStyle name="Note 2 6 2 2 3" xfId="21825"/>
    <cellStyle name="Note 2 6 2 2 4" xfId="20996"/>
    <cellStyle name="Note 2 6 2 2 5" xfId="22002"/>
    <cellStyle name="Note 2 6 2 2 6" xfId="22712"/>
    <cellStyle name="Note 2 6 3" xfId="20462"/>
    <cellStyle name="Note 2 6 3 2" xfId="20463"/>
    <cellStyle name="Note 2 6 3 2 2" xfId="22321"/>
    <cellStyle name="Note 2 6 3 2 3" xfId="21826"/>
    <cellStyle name="Note 2 6 3 2 4" xfId="20995"/>
    <cellStyle name="Note 2 6 3 2 5" xfId="22003"/>
    <cellStyle name="Note 2 6 3 2 6" xfId="22713"/>
    <cellStyle name="Note 2 6 4" xfId="20464"/>
    <cellStyle name="Note 2 6 4 2" xfId="20465"/>
    <cellStyle name="Note 2 6 4 2 2" xfId="22320"/>
    <cellStyle name="Note 2 6 4 2 3" xfId="21827"/>
    <cellStyle name="Note 2 6 4 2 4" xfId="20994"/>
    <cellStyle name="Note 2 6 4 2 5" xfId="22004"/>
    <cellStyle name="Note 2 6 4 2 6" xfId="22714"/>
    <cellStyle name="Note 2 6 5" xfId="20466"/>
    <cellStyle name="Note 2 6 6" xfId="20467"/>
    <cellStyle name="Note 2 6 7" xfId="20468"/>
    <cellStyle name="Note 2 6 7 2" xfId="22319"/>
    <cellStyle name="Note 2 6 7 3" xfId="21828"/>
    <cellStyle name="Note 2 6 7 4" xfId="20993"/>
    <cellStyle name="Note 2 6 7 5" xfId="22005"/>
    <cellStyle name="Note 2 6 7 6" xfId="22715"/>
    <cellStyle name="Note 2 7" xfId="20469"/>
    <cellStyle name="Note 2 7 2" xfId="20470"/>
    <cellStyle name="Note 2 7 2 2" xfId="20471"/>
    <cellStyle name="Note 2 7 2 2 2" xfId="22318"/>
    <cellStyle name="Note 2 7 2 2 3" xfId="21829"/>
    <cellStyle name="Note 2 7 2 2 4" xfId="20992"/>
    <cellStyle name="Note 2 7 2 2 5" xfId="22006"/>
    <cellStyle name="Note 2 7 2 2 6" xfId="22716"/>
    <cellStyle name="Note 2 7 3" xfId="20472"/>
    <cellStyle name="Note 2 7 3 2" xfId="20473"/>
    <cellStyle name="Note 2 7 3 2 2" xfId="22317"/>
    <cellStyle name="Note 2 7 3 2 3" xfId="21830"/>
    <cellStyle name="Note 2 7 3 2 4" xfId="20991"/>
    <cellStyle name="Note 2 7 3 2 5" xfId="22007"/>
    <cellStyle name="Note 2 7 3 2 6" xfId="22717"/>
    <cellStyle name="Note 2 7 4" xfId="20474"/>
    <cellStyle name="Note 2 7 4 2" xfId="20475"/>
    <cellStyle name="Note 2 7 4 2 2" xfId="22316"/>
    <cellStyle name="Note 2 7 4 2 3" xfId="21831"/>
    <cellStyle name="Note 2 7 4 2 4" xfId="20990"/>
    <cellStyle name="Note 2 7 4 2 5" xfId="22008"/>
    <cellStyle name="Note 2 7 4 2 6" xfId="22718"/>
    <cellStyle name="Note 2 7 5" xfId="20476"/>
    <cellStyle name="Note 2 7 6" xfId="20477"/>
    <cellStyle name="Note 2 7 7" xfId="20478"/>
    <cellStyle name="Note 2 7 7 2" xfId="22315"/>
    <cellStyle name="Note 2 7 7 3" xfId="21832"/>
    <cellStyle name="Note 2 7 7 4" xfId="20989"/>
    <cellStyle name="Note 2 7 7 5" xfId="22009"/>
    <cellStyle name="Note 2 7 7 6" xfId="22719"/>
    <cellStyle name="Note 2 8" xfId="20479"/>
    <cellStyle name="Note 2 8 2" xfId="20480"/>
    <cellStyle name="Note 2 8 2 2" xfId="22314"/>
    <cellStyle name="Note 2 8 2 3" xfId="21833"/>
    <cellStyle name="Note 2 8 2 4" xfId="20988"/>
    <cellStyle name="Note 2 8 2 5" xfId="22010"/>
    <cellStyle name="Note 2 8 2 6" xfId="22720"/>
    <cellStyle name="Note 2 8 3" xfId="20481"/>
    <cellStyle name="Note 2 8 3 2" xfId="22313"/>
    <cellStyle name="Note 2 8 3 3" xfId="21834"/>
    <cellStyle name="Note 2 8 3 4" xfId="20987"/>
    <cellStyle name="Note 2 8 3 5" xfId="22011"/>
    <cellStyle name="Note 2 8 3 6" xfId="22721"/>
    <cellStyle name="Note 2 8 4" xfId="20482"/>
    <cellStyle name="Note 2 8 4 2" xfId="22312"/>
    <cellStyle name="Note 2 8 4 3" xfId="21835"/>
    <cellStyle name="Note 2 8 4 4" xfId="20986"/>
    <cellStyle name="Note 2 8 4 5" xfId="22012"/>
    <cellStyle name="Note 2 8 4 6" xfId="22722"/>
    <cellStyle name="Note 2 8 5" xfId="20483"/>
    <cellStyle name="Note 2 8 5 2" xfId="22311"/>
    <cellStyle name="Note 2 8 5 3" xfId="21836"/>
    <cellStyle name="Note 2 8 5 4" xfId="20985"/>
    <cellStyle name="Note 2 8 5 5" xfId="22014"/>
    <cellStyle name="Note 2 8 5 6" xfId="22723"/>
    <cellStyle name="Note 2 9" xfId="20484"/>
    <cellStyle name="Note 2 9 2" xfId="20485"/>
    <cellStyle name="Note 2 9 2 2" xfId="22310"/>
    <cellStyle name="Note 2 9 2 3" xfId="21837"/>
    <cellStyle name="Note 2 9 2 4" xfId="20984"/>
    <cellStyle name="Note 2 9 2 5" xfId="22061"/>
    <cellStyle name="Note 2 9 2 6" xfId="22724"/>
    <cellStyle name="Note 2 9 3" xfId="20486"/>
    <cellStyle name="Note 2 9 3 2" xfId="22309"/>
    <cellStyle name="Note 2 9 3 3" xfId="21838"/>
    <cellStyle name="Note 2 9 3 4" xfId="20983"/>
    <cellStyle name="Note 2 9 3 5" xfId="22066"/>
    <cellStyle name="Note 2 9 3 6" xfId="22725"/>
    <cellStyle name="Note 2 9 4" xfId="20487"/>
    <cellStyle name="Note 2 9 4 2" xfId="22308"/>
    <cellStyle name="Note 2 9 4 3" xfId="21839"/>
    <cellStyle name="Note 2 9 4 4" xfId="20982"/>
    <cellStyle name="Note 2 9 4 5" xfId="22071"/>
    <cellStyle name="Note 2 9 4 6" xfId="22726"/>
    <cellStyle name="Note 2 9 5" xfId="20488"/>
    <cellStyle name="Note 2 9 5 2" xfId="22307"/>
    <cellStyle name="Note 2 9 5 3" xfId="21840"/>
    <cellStyle name="Note 2 9 5 4" xfId="20981"/>
    <cellStyle name="Note 2 9 5 5" xfId="22076"/>
    <cellStyle name="Note 2 9 5 6" xfId="22727"/>
    <cellStyle name="Note 3 2" xfId="20489"/>
    <cellStyle name="Note 3 2 2" xfId="20490"/>
    <cellStyle name="Note 3 2 2 2" xfId="22305"/>
    <cellStyle name="Note 3 2 2 3" xfId="21842"/>
    <cellStyle name="Note 3 2 2 4" xfId="20979"/>
    <cellStyle name="Note 3 2 2 5" xfId="22086"/>
    <cellStyle name="Note 3 2 2 6" xfId="22729"/>
    <cellStyle name="Note 3 2 3" xfId="20491"/>
    <cellStyle name="Note 3 2 4" xfId="22306"/>
    <cellStyle name="Note 3 2 5" xfId="21841"/>
    <cellStyle name="Note 3 2 6" xfId="20980"/>
    <cellStyle name="Note 3 2 7" xfId="22081"/>
    <cellStyle name="Note 3 2 8" xfId="22728"/>
    <cellStyle name="Note 3 3" xfId="20492"/>
    <cellStyle name="Note 3 3 2" xfId="20493"/>
    <cellStyle name="Note 3 3 3" xfId="22304"/>
    <cellStyle name="Note 3 3 4" xfId="21843"/>
    <cellStyle name="Note 3 3 5" xfId="20978"/>
    <cellStyle name="Note 3 3 6" xfId="22104"/>
    <cellStyle name="Note 3 3 7" xfId="22730"/>
    <cellStyle name="Note 3 4" xfId="20494"/>
    <cellStyle name="Note 3 4 2" xfId="22303"/>
    <cellStyle name="Note 3 4 3" xfId="21844"/>
    <cellStyle name="Note 3 4 4" xfId="20977"/>
    <cellStyle name="Note 3 4 5" xfId="22105"/>
    <cellStyle name="Note 3 4 6" xfId="22731"/>
    <cellStyle name="Note 3 5" xfId="20495"/>
    <cellStyle name="Note 4 2" xfId="20496"/>
    <cellStyle name="Note 4 2 2" xfId="20497"/>
    <cellStyle name="Note 4 2 2 2" xfId="22301"/>
    <cellStyle name="Note 4 2 2 3" xfId="21846"/>
    <cellStyle name="Note 4 2 2 4" xfId="20975"/>
    <cellStyle name="Note 4 2 2 5" xfId="22107"/>
    <cellStyle name="Note 4 2 2 6" xfId="22734"/>
    <cellStyle name="Note 4 2 3" xfId="20498"/>
    <cellStyle name="Note 4 2 4" xfId="22302"/>
    <cellStyle name="Note 4 2 5" xfId="21845"/>
    <cellStyle name="Note 4 2 6" xfId="20976"/>
    <cellStyle name="Note 4 2 7" xfId="22106"/>
    <cellStyle name="Note 4 2 8" xfId="22732"/>
    <cellStyle name="Note 4 3" xfId="20499"/>
    <cellStyle name="Note 4 4" xfId="20500"/>
    <cellStyle name="Note 4 4 2" xfId="22300"/>
    <cellStyle name="Note 4 4 3" xfId="21847"/>
    <cellStyle name="Note 4 4 4" xfId="20974"/>
    <cellStyle name="Note 4 4 5" xfId="22108"/>
    <cellStyle name="Note 4 4 6" xfId="22785"/>
    <cellStyle name="Note 4 5" xfId="20501"/>
    <cellStyle name="Note 5" xfId="20502"/>
    <cellStyle name="Note 5 10" xfId="22794"/>
    <cellStyle name="Note 5 2" xfId="20503"/>
    <cellStyle name="Note 5 2 2" xfId="20504"/>
    <cellStyle name="Note 5 2 3" xfId="22298"/>
    <cellStyle name="Note 5 2 4" xfId="21849"/>
    <cellStyle name="Note 5 2 5" xfId="20972"/>
    <cellStyle name="Note 5 2 6" xfId="22110"/>
    <cellStyle name="Note 5 2 7" xfId="22799"/>
    <cellStyle name="Note 5 3" xfId="20505"/>
    <cellStyle name="Note 5 3 2" xfId="20506"/>
    <cellStyle name="Note 5 3 3" xfId="22297"/>
    <cellStyle name="Note 5 3 4" xfId="21850"/>
    <cellStyle name="Note 5 3 5" xfId="20971"/>
    <cellStyle name="Note 5 3 6" xfId="22111"/>
    <cellStyle name="Note 5 3 7" xfId="22821"/>
    <cellStyle name="Note 5 4" xfId="20507"/>
    <cellStyle name="Note 5 4 2" xfId="22296"/>
    <cellStyle name="Note 5 4 3" xfId="21851"/>
    <cellStyle name="Note 5 4 4" xfId="20970"/>
    <cellStyle name="Note 5 4 5" xfId="22112"/>
    <cellStyle name="Note 5 4 6" xfId="22822"/>
    <cellStyle name="Note 5 5" xfId="20508"/>
    <cellStyle name="Note 5 6" xfId="22299"/>
    <cellStyle name="Note 5 7" xfId="21848"/>
    <cellStyle name="Note 5 8" xfId="20973"/>
    <cellStyle name="Note 5 9" xfId="22109"/>
    <cellStyle name="Note 6" xfId="20509"/>
    <cellStyle name="Note 6 2" xfId="20510"/>
    <cellStyle name="Note 6 2 2" xfId="20511"/>
    <cellStyle name="Note 6 2 3" xfId="22294"/>
    <cellStyle name="Note 6 2 4" xfId="21853"/>
    <cellStyle name="Note 6 2 5" xfId="20968"/>
    <cellStyle name="Note 6 2 6" xfId="22114"/>
    <cellStyle name="Note 6 2 7" xfId="22824"/>
    <cellStyle name="Note 6 3" xfId="20512"/>
    <cellStyle name="Note 6 4" xfId="20513"/>
    <cellStyle name="Note 6 5" xfId="22295"/>
    <cellStyle name="Note 6 6" xfId="21852"/>
    <cellStyle name="Note 6 7" xfId="20969"/>
    <cellStyle name="Note 6 8" xfId="22113"/>
    <cellStyle name="Note 6 9" xfId="22823"/>
    <cellStyle name="Note 7" xfId="20514"/>
    <cellStyle name="Note 7 2" xfId="22293"/>
    <cellStyle name="Note 7 3" xfId="21854"/>
    <cellStyle name="Note 7 4" xfId="20967"/>
    <cellStyle name="Note 7 5" xfId="22115"/>
    <cellStyle name="Note 7 6" xfId="22998"/>
    <cellStyle name="Note 8" xfId="20515"/>
    <cellStyle name="Note 8 2" xfId="20516"/>
    <cellStyle name="Note 8 2 2" xfId="22291"/>
    <cellStyle name="Note 8 2 3" xfId="21856"/>
    <cellStyle name="Note 8 2 4" xfId="22569"/>
    <cellStyle name="Note 8 2 5" xfId="22117"/>
    <cellStyle name="Note 8 2 6" xfId="22999"/>
    <cellStyle name="Note 8 3" xfId="22292"/>
    <cellStyle name="Note 8 4" xfId="21855"/>
    <cellStyle name="Note 8 5" xfId="22568"/>
    <cellStyle name="Note 8 6" xfId="22116"/>
    <cellStyle name="Note 8 7" xfId="22825"/>
    <cellStyle name="Note 9" xfId="20517"/>
    <cellStyle name="Note 9 2" xfId="22290"/>
    <cellStyle name="Note 9 3" xfId="21857"/>
    <cellStyle name="Note 9 4" xfId="22570"/>
    <cellStyle name="Note 9 5" xfId="22826"/>
    <cellStyle name="Note 9 6" xfId="23000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alExposure 2" xfId="22289"/>
    <cellStyle name="optionalExposure 3" xfId="21858"/>
    <cellStyle name="optionalExposure 4" xfId="22827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2 2" xfId="22287"/>
    <cellStyle name="Output 2 10 2 3" xfId="21860"/>
    <cellStyle name="Output 2 10 2 4" xfId="22572"/>
    <cellStyle name="Output 2 10 2 5" xfId="22829"/>
    <cellStyle name="Output 2 10 2 6" xfId="23002"/>
    <cellStyle name="Output 2 10 3" xfId="20531"/>
    <cellStyle name="Output 2 10 3 2" xfId="22286"/>
    <cellStyle name="Output 2 10 3 3" xfId="21861"/>
    <cellStyle name="Output 2 10 3 4" xfId="22573"/>
    <cellStyle name="Output 2 10 3 5" xfId="22830"/>
    <cellStyle name="Output 2 10 3 6" xfId="23003"/>
    <cellStyle name="Output 2 10 4" xfId="20532"/>
    <cellStyle name="Output 2 10 4 2" xfId="22285"/>
    <cellStyle name="Output 2 10 4 3" xfId="21862"/>
    <cellStyle name="Output 2 10 4 4" xfId="22574"/>
    <cellStyle name="Output 2 10 4 5" xfId="22831"/>
    <cellStyle name="Output 2 10 4 6" xfId="23004"/>
    <cellStyle name="Output 2 10 5" xfId="20533"/>
    <cellStyle name="Output 2 10 5 2" xfId="22284"/>
    <cellStyle name="Output 2 10 5 3" xfId="21863"/>
    <cellStyle name="Output 2 10 5 4" xfId="22575"/>
    <cellStyle name="Output 2 10 5 5" xfId="22832"/>
    <cellStyle name="Output 2 10 5 6" xfId="23005"/>
    <cellStyle name="Output 2 11" xfId="20534"/>
    <cellStyle name="Output 2 11 10" xfId="23006"/>
    <cellStyle name="Output 2 11 2" xfId="20535"/>
    <cellStyle name="Output 2 11 2 2" xfId="22282"/>
    <cellStyle name="Output 2 11 2 3" xfId="21865"/>
    <cellStyle name="Output 2 11 2 4" xfId="22577"/>
    <cellStyle name="Output 2 11 2 5" xfId="22834"/>
    <cellStyle name="Output 2 11 2 6" xfId="23007"/>
    <cellStyle name="Output 2 11 3" xfId="20536"/>
    <cellStyle name="Output 2 11 3 2" xfId="22281"/>
    <cellStyle name="Output 2 11 3 3" xfId="21866"/>
    <cellStyle name="Output 2 11 3 4" xfId="22578"/>
    <cellStyle name="Output 2 11 3 5" xfId="22835"/>
    <cellStyle name="Output 2 11 3 6" xfId="23008"/>
    <cellStyle name="Output 2 11 4" xfId="20537"/>
    <cellStyle name="Output 2 11 4 2" xfId="22280"/>
    <cellStyle name="Output 2 11 4 3" xfId="21867"/>
    <cellStyle name="Output 2 11 4 4" xfId="22579"/>
    <cellStyle name="Output 2 11 4 5" xfId="22836"/>
    <cellStyle name="Output 2 11 4 6" xfId="23009"/>
    <cellStyle name="Output 2 11 5" xfId="20538"/>
    <cellStyle name="Output 2 11 5 2" xfId="22279"/>
    <cellStyle name="Output 2 11 5 3" xfId="21868"/>
    <cellStyle name="Output 2 11 5 4" xfId="22580"/>
    <cellStyle name="Output 2 11 5 5" xfId="22837"/>
    <cellStyle name="Output 2 11 5 6" xfId="23010"/>
    <cellStyle name="Output 2 11 6" xfId="22283"/>
    <cellStyle name="Output 2 11 7" xfId="21864"/>
    <cellStyle name="Output 2 11 8" xfId="22576"/>
    <cellStyle name="Output 2 11 9" xfId="22833"/>
    <cellStyle name="Output 2 12" xfId="20539"/>
    <cellStyle name="Output 2 12 10" xfId="23011"/>
    <cellStyle name="Output 2 12 2" xfId="20540"/>
    <cellStyle name="Output 2 12 2 2" xfId="22277"/>
    <cellStyle name="Output 2 12 2 3" xfId="21870"/>
    <cellStyle name="Output 2 12 2 4" xfId="22582"/>
    <cellStyle name="Output 2 12 2 5" xfId="22839"/>
    <cellStyle name="Output 2 12 2 6" xfId="23012"/>
    <cellStyle name="Output 2 12 3" xfId="20541"/>
    <cellStyle name="Output 2 12 3 2" xfId="22276"/>
    <cellStyle name="Output 2 12 3 3" xfId="21871"/>
    <cellStyle name="Output 2 12 3 4" xfId="22583"/>
    <cellStyle name="Output 2 12 3 5" xfId="22840"/>
    <cellStyle name="Output 2 12 3 6" xfId="23013"/>
    <cellStyle name="Output 2 12 4" xfId="20542"/>
    <cellStyle name="Output 2 12 4 2" xfId="22275"/>
    <cellStyle name="Output 2 12 4 3" xfId="21872"/>
    <cellStyle name="Output 2 12 4 4" xfId="22584"/>
    <cellStyle name="Output 2 12 4 5" xfId="22841"/>
    <cellStyle name="Output 2 12 4 6" xfId="23014"/>
    <cellStyle name="Output 2 12 5" xfId="20543"/>
    <cellStyle name="Output 2 12 5 2" xfId="22274"/>
    <cellStyle name="Output 2 12 5 3" xfId="21873"/>
    <cellStyle name="Output 2 12 5 4" xfId="22585"/>
    <cellStyle name="Output 2 12 5 5" xfId="22842"/>
    <cellStyle name="Output 2 12 5 6" xfId="23015"/>
    <cellStyle name="Output 2 12 6" xfId="22278"/>
    <cellStyle name="Output 2 12 7" xfId="21869"/>
    <cellStyle name="Output 2 12 8" xfId="22581"/>
    <cellStyle name="Output 2 12 9" xfId="22838"/>
    <cellStyle name="Output 2 13" xfId="20544"/>
    <cellStyle name="Output 2 13 2" xfId="20545"/>
    <cellStyle name="Output 2 13 2 2" xfId="22272"/>
    <cellStyle name="Output 2 13 2 3" xfId="21875"/>
    <cellStyle name="Output 2 13 2 4" xfId="22587"/>
    <cellStyle name="Output 2 13 2 5" xfId="22844"/>
    <cellStyle name="Output 2 13 2 6" xfId="23017"/>
    <cellStyle name="Output 2 13 3" xfId="20546"/>
    <cellStyle name="Output 2 13 3 2" xfId="22271"/>
    <cellStyle name="Output 2 13 3 3" xfId="21876"/>
    <cellStyle name="Output 2 13 3 4" xfId="22588"/>
    <cellStyle name="Output 2 13 3 5" xfId="22845"/>
    <cellStyle name="Output 2 13 3 6" xfId="23018"/>
    <cellStyle name="Output 2 13 4" xfId="20547"/>
    <cellStyle name="Output 2 13 4 2" xfId="22270"/>
    <cellStyle name="Output 2 13 4 3" xfId="21877"/>
    <cellStyle name="Output 2 13 4 4" xfId="22589"/>
    <cellStyle name="Output 2 13 4 5" xfId="22846"/>
    <cellStyle name="Output 2 13 4 6" xfId="23019"/>
    <cellStyle name="Output 2 13 5" xfId="22273"/>
    <cellStyle name="Output 2 13 6" xfId="21874"/>
    <cellStyle name="Output 2 13 7" xfId="22586"/>
    <cellStyle name="Output 2 13 8" xfId="22843"/>
    <cellStyle name="Output 2 13 9" xfId="23016"/>
    <cellStyle name="Output 2 14" xfId="20548"/>
    <cellStyle name="Output 2 14 2" xfId="22269"/>
    <cellStyle name="Output 2 14 3" xfId="21878"/>
    <cellStyle name="Output 2 14 4" xfId="22590"/>
    <cellStyle name="Output 2 14 5" xfId="22847"/>
    <cellStyle name="Output 2 14 6" xfId="23020"/>
    <cellStyle name="Output 2 15" xfId="20549"/>
    <cellStyle name="Output 2 15 2" xfId="22268"/>
    <cellStyle name="Output 2 15 3" xfId="21879"/>
    <cellStyle name="Output 2 15 4" xfId="22591"/>
    <cellStyle name="Output 2 15 5" xfId="22848"/>
    <cellStyle name="Output 2 15 6" xfId="23021"/>
    <cellStyle name="Output 2 16" xfId="20550"/>
    <cellStyle name="Output 2 16 2" xfId="22267"/>
    <cellStyle name="Output 2 16 3" xfId="21880"/>
    <cellStyle name="Output 2 16 4" xfId="22592"/>
    <cellStyle name="Output 2 16 5" xfId="22849"/>
    <cellStyle name="Output 2 16 6" xfId="23022"/>
    <cellStyle name="Output 2 17" xfId="22288"/>
    <cellStyle name="Output 2 18" xfId="21859"/>
    <cellStyle name="Output 2 19" xfId="22571"/>
    <cellStyle name="Output 2 2" xfId="20551"/>
    <cellStyle name="Output 2 2 10" xfId="22266"/>
    <cellStyle name="Output 2 2 11" xfId="21881"/>
    <cellStyle name="Output 2 2 12" xfId="22593"/>
    <cellStyle name="Output 2 2 13" xfId="22850"/>
    <cellStyle name="Output 2 2 14" xfId="23023"/>
    <cellStyle name="Output 2 2 2" xfId="20552"/>
    <cellStyle name="Output 2 2 2 2" xfId="20553"/>
    <cellStyle name="Output 2 2 2 2 2" xfId="22264"/>
    <cellStyle name="Output 2 2 2 2 3" xfId="21883"/>
    <cellStyle name="Output 2 2 2 2 4" xfId="22595"/>
    <cellStyle name="Output 2 2 2 2 5" xfId="22852"/>
    <cellStyle name="Output 2 2 2 2 6" xfId="23025"/>
    <cellStyle name="Output 2 2 2 3" xfId="20554"/>
    <cellStyle name="Output 2 2 2 3 2" xfId="22263"/>
    <cellStyle name="Output 2 2 2 3 3" xfId="21884"/>
    <cellStyle name="Output 2 2 2 3 4" xfId="22596"/>
    <cellStyle name="Output 2 2 2 3 5" xfId="22853"/>
    <cellStyle name="Output 2 2 2 3 6" xfId="23026"/>
    <cellStyle name="Output 2 2 2 4" xfId="20555"/>
    <cellStyle name="Output 2 2 2 4 2" xfId="22262"/>
    <cellStyle name="Output 2 2 2 4 3" xfId="21885"/>
    <cellStyle name="Output 2 2 2 4 4" xfId="22597"/>
    <cellStyle name="Output 2 2 2 4 5" xfId="22854"/>
    <cellStyle name="Output 2 2 2 4 6" xfId="23027"/>
    <cellStyle name="Output 2 2 2 5" xfId="22265"/>
    <cellStyle name="Output 2 2 2 6" xfId="21882"/>
    <cellStyle name="Output 2 2 2 7" xfId="22594"/>
    <cellStyle name="Output 2 2 2 8" xfId="22851"/>
    <cellStyle name="Output 2 2 2 9" xfId="23024"/>
    <cellStyle name="Output 2 2 3" xfId="20556"/>
    <cellStyle name="Output 2 2 3 2" xfId="20557"/>
    <cellStyle name="Output 2 2 3 2 2" xfId="22260"/>
    <cellStyle name="Output 2 2 3 2 3" xfId="21887"/>
    <cellStyle name="Output 2 2 3 2 4" xfId="22599"/>
    <cellStyle name="Output 2 2 3 2 5" xfId="22856"/>
    <cellStyle name="Output 2 2 3 2 6" xfId="23029"/>
    <cellStyle name="Output 2 2 3 3" xfId="20558"/>
    <cellStyle name="Output 2 2 3 3 2" xfId="22259"/>
    <cellStyle name="Output 2 2 3 3 3" xfId="21888"/>
    <cellStyle name="Output 2 2 3 3 4" xfId="22600"/>
    <cellStyle name="Output 2 2 3 3 5" xfId="22857"/>
    <cellStyle name="Output 2 2 3 3 6" xfId="23030"/>
    <cellStyle name="Output 2 2 3 4" xfId="20559"/>
    <cellStyle name="Output 2 2 3 4 2" xfId="22258"/>
    <cellStyle name="Output 2 2 3 4 3" xfId="21889"/>
    <cellStyle name="Output 2 2 3 4 4" xfId="22601"/>
    <cellStyle name="Output 2 2 3 4 5" xfId="22858"/>
    <cellStyle name="Output 2 2 3 4 6" xfId="23031"/>
    <cellStyle name="Output 2 2 3 5" xfId="22261"/>
    <cellStyle name="Output 2 2 3 6" xfId="21886"/>
    <cellStyle name="Output 2 2 3 7" xfId="22598"/>
    <cellStyle name="Output 2 2 3 8" xfId="22855"/>
    <cellStyle name="Output 2 2 3 9" xfId="23028"/>
    <cellStyle name="Output 2 2 4" xfId="20560"/>
    <cellStyle name="Output 2 2 4 2" xfId="20561"/>
    <cellStyle name="Output 2 2 4 2 2" xfId="22256"/>
    <cellStyle name="Output 2 2 4 2 3" xfId="21891"/>
    <cellStyle name="Output 2 2 4 2 4" xfId="22603"/>
    <cellStyle name="Output 2 2 4 2 5" xfId="22860"/>
    <cellStyle name="Output 2 2 4 2 6" xfId="23033"/>
    <cellStyle name="Output 2 2 4 3" xfId="20562"/>
    <cellStyle name="Output 2 2 4 3 2" xfId="22255"/>
    <cellStyle name="Output 2 2 4 3 3" xfId="21892"/>
    <cellStyle name="Output 2 2 4 3 4" xfId="22604"/>
    <cellStyle name="Output 2 2 4 3 5" xfId="22861"/>
    <cellStyle name="Output 2 2 4 3 6" xfId="23034"/>
    <cellStyle name="Output 2 2 4 4" xfId="20563"/>
    <cellStyle name="Output 2 2 4 4 2" xfId="22254"/>
    <cellStyle name="Output 2 2 4 4 3" xfId="21893"/>
    <cellStyle name="Output 2 2 4 4 4" xfId="22605"/>
    <cellStyle name="Output 2 2 4 4 5" xfId="22862"/>
    <cellStyle name="Output 2 2 4 4 6" xfId="23035"/>
    <cellStyle name="Output 2 2 4 5" xfId="22257"/>
    <cellStyle name="Output 2 2 4 6" xfId="21890"/>
    <cellStyle name="Output 2 2 4 7" xfId="22602"/>
    <cellStyle name="Output 2 2 4 8" xfId="22859"/>
    <cellStyle name="Output 2 2 4 9" xfId="23032"/>
    <cellStyle name="Output 2 2 5" xfId="20564"/>
    <cellStyle name="Output 2 2 5 2" xfId="20565"/>
    <cellStyle name="Output 2 2 5 2 2" xfId="22252"/>
    <cellStyle name="Output 2 2 5 2 3" xfId="21895"/>
    <cellStyle name="Output 2 2 5 2 4" xfId="22607"/>
    <cellStyle name="Output 2 2 5 2 5" xfId="22864"/>
    <cellStyle name="Output 2 2 5 2 6" xfId="23037"/>
    <cellStyle name="Output 2 2 5 3" xfId="20566"/>
    <cellStyle name="Output 2 2 5 3 2" xfId="22251"/>
    <cellStyle name="Output 2 2 5 3 3" xfId="21896"/>
    <cellStyle name="Output 2 2 5 3 4" xfId="22608"/>
    <cellStyle name="Output 2 2 5 3 5" xfId="22865"/>
    <cellStyle name="Output 2 2 5 3 6" xfId="23038"/>
    <cellStyle name="Output 2 2 5 4" xfId="20567"/>
    <cellStyle name="Output 2 2 5 4 2" xfId="22250"/>
    <cellStyle name="Output 2 2 5 4 3" xfId="21897"/>
    <cellStyle name="Output 2 2 5 4 4" xfId="22609"/>
    <cellStyle name="Output 2 2 5 4 5" xfId="22866"/>
    <cellStyle name="Output 2 2 5 4 6" xfId="23039"/>
    <cellStyle name="Output 2 2 5 5" xfId="22253"/>
    <cellStyle name="Output 2 2 5 6" xfId="21894"/>
    <cellStyle name="Output 2 2 5 7" xfId="22606"/>
    <cellStyle name="Output 2 2 5 8" xfId="22863"/>
    <cellStyle name="Output 2 2 5 9" xfId="23036"/>
    <cellStyle name="Output 2 2 6" xfId="20568"/>
    <cellStyle name="Output 2 2 6 2" xfId="22249"/>
    <cellStyle name="Output 2 2 6 3" xfId="21898"/>
    <cellStyle name="Output 2 2 6 4" xfId="22610"/>
    <cellStyle name="Output 2 2 6 5" xfId="22867"/>
    <cellStyle name="Output 2 2 6 6" xfId="23040"/>
    <cellStyle name="Output 2 2 7" xfId="20569"/>
    <cellStyle name="Output 2 2 7 2" xfId="22248"/>
    <cellStyle name="Output 2 2 7 3" xfId="21899"/>
    <cellStyle name="Output 2 2 7 4" xfId="22611"/>
    <cellStyle name="Output 2 2 7 5" xfId="22868"/>
    <cellStyle name="Output 2 2 7 6" xfId="23041"/>
    <cellStyle name="Output 2 2 8" xfId="20570"/>
    <cellStyle name="Output 2 2 8 2" xfId="22247"/>
    <cellStyle name="Output 2 2 8 3" xfId="21900"/>
    <cellStyle name="Output 2 2 8 4" xfId="22612"/>
    <cellStyle name="Output 2 2 8 5" xfId="22869"/>
    <cellStyle name="Output 2 2 8 6" xfId="23042"/>
    <cellStyle name="Output 2 2 9" xfId="20571"/>
    <cellStyle name="Output 2 2 9 2" xfId="22246"/>
    <cellStyle name="Output 2 2 9 3" xfId="21901"/>
    <cellStyle name="Output 2 2 9 4" xfId="22613"/>
    <cellStyle name="Output 2 2 9 5" xfId="22870"/>
    <cellStyle name="Output 2 2 9 6" xfId="23043"/>
    <cellStyle name="Output 2 20" xfId="22828"/>
    <cellStyle name="Output 2 21" xfId="23001"/>
    <cellStyle name="Output 2 3" xfId="20572"/>
    <cellStyle name="Output 2 3 2" xfId="20573"/>
    <cellStyle name="Output 2 3 2 2" xfId="22245"/>
    <cellStyle name="Output 2 3 2 3" xfId="21902"/>
    <cellStyle name="Output 2 3 2 4" xfId="22614"/>
    <cellStyle name="Output 2 3 2 5" xfId="22871"/>
    <cellStyle name="Output 2 3 2 6" xfId="23044"/>
    <cellStyle name="Output 2 3 3" xfId="20574"/>
    <cellStyle name="Output 2 3 3 2" xfId="22244"/>
    <cellStyle name="Output 2 3 3 3" xfId="21903"/>
    <cellStyle name="Output 2 3 3 4" xfId="22615"/>
    <cellStyle name="Output 2 3 3 5" xfId="22872"/>
    <cellStyle name="Output 2 3 3 6" xfId="23045"/>
    <cellStyle name="Output 2 3 4" xfId="20575"/>
    <cellStyle name="Output 2 3 4 2" xfId="22243"/>
    <cellStyle name="Output 2 3 4 3" xfId="21904"/>
    <cellStyle name="Output 2 3 4 4" xfId="22616"/>
    <cellStyle name="Output 2 3 4 5" xfId="22873"/>
    <cellStyle name="Output 2 3 4 6" xfId="23046"/>
    <cellStyle name="Output 2 3 5" xfId="20576"/>
    <cellStyle name="Output 2 3 5 2" xfId="22242"/>
    <cellStyle name="Output 2 3 5 3" xfId="21905"/>
    <cellStyle name="Output 2 3 5 4" xfId="22617"/>
    <cellStyle name="Output 2 3 5 5" xfId="22874"/>
    <cellStyle name="Output 2 3 5 6" xfId="23047"/>
    <cellStyle name="Output 2 4" xfId="20577"/>
    <cellStyle name="Output 2 4 2" xfId="20578"/>
    <cellStyle name="Output 2 4 2 2" xfId="22241"/>
    <cellStyle name="Output 2 4 2 3" xfId="21906"/>
    <cellStyle name="Output 2 4 2 4" xfId="22618"/>
    <cellStyle name="Output 2 4 2 5" xfId="22875"/>
    <cellStyle name="Output 2 4 2 6" xfId="23048"/>
    <cellStyle name="Output 2 4 3" xfId="20579"/>
    <cellStyle name="Output 2 4 3 2" xfId="22240"/>
    <cellStyle name="Output 2 4 3 3" xfId="21907"/>
    <cellStyle name="Output 2 4 3 4" xfId="22619"/>
    <cellStyle name="Output 2 4 3 5" xfId="22876"/>
    <cellStyle name="Output 2 4 3 6" xfId="23049"/>
    <cellStyle name="Output 2 4 4" xfId="20580"/>
    <cellStyle name="Output 2 4 4 2" xfId="22239"/>
    <cellStyle name="Output 2 4 4 3" xfId="21908"/>
    <cellStyle name="Output 2 4 4 4" xfId="22620"/>
    <cellStyle name="Output 2 4 4 5" xfId="22877"/>
    <cellStyle name="Output 2 4 4 6" xfId="23050"/>
    <cellStyle name="Output 2 4 5" xfId="20581"/>
    <cellStyle name="Output 2 4 5 2" xfId="22238"/>
    <cellStyle name="Output 2 4 5 3" xfId="21909"/>
    <cellStyle name="Output 2 4 5 4" xfId="22621"/>
    <cellStyle name="Output 2 4 5 5" xfId="22878"/>
    <cellStyle name="Output 2 4 5 6" xfId="23051"/>
    <cellStyle name="Output 2 5" xfId="20582"/>
    <cellStyle name="Output 2 5 2" xfId="20583"/>
    <cellStyle name="Output 2 5 2 2" xfId="22237"/>
    <cellStyle name="Output 2 5 2 3" xfId="21910"/>
    <cellStyle name="Output 2 5 2 4" xfId="22622"/>
    <cellStyle name="Output 2 5 2 5" xfId="22879"/>
    <cellStyle name="Output 2 5 2 6" xfId="23052"/>
    <cellStyle name="Output 2 5 3" xfId="20584"/>
    <cellStyle name="Output 2 5 3 2" xfId="22236"/>
    <cellStyle name="Output 2 5 3 3" xfId="21911"/>
    <cellStyle name="Output 2 5 3 4" xfId="22623"/>
    <cellStyle name="Output 2 5 3 5" xfId="22880"/>
    <cellStyle name="Output 2 5 3 6" xfId="23053"/>
    <cellStyle name="Output 2 5 4" xfId="20585"/>
    <cellStyle name="Output 2 5 4 2" xfId="22235"/>
    <cellStyle name="Output 2 5 4 3" xfId="21912"/>
    <cellStyle name="Output 2 5 4 4" xfId="22624"/>
    <cellStyle name="Output 2 5 4 5" xfId="22881"/>
    <cellStyle name="Output 2 5 4 6" xfId="23054"/>
    <cellStyle name="Output 2 5 5" xfId="20586"/>
    <cellStyle name="Output 2 5 5 2" xfId="22234"/>
    <cellStyle name="Output 2 5 5 3" xfId="21913"/>
    <cellStyle name="Output 2 5 5 4" xfId="22625"/>
    <cellStyle name="Output 2 5 5 5" xfId="22882"/>
    <cellStyle name="Output 2 5 5 6" xfId="23055"/>
    <cellStyle name="Output 2 6" xfId="20587"/>
    <cellStyle name="Output 2 6 2" xfId="20588"/>
    <cellStyle name="Output 2 6 2 2" xfId="22233"/>
    <cellStyle name="Output 2 6 2 3" xfId="21914"/>
    <cellStyle name="Output 2 6 2 4" xfId="22626"/>
    <cellStyle name="Output 2 6 2 5" xfId="22883"/>
    <cellStyle name="Output 2 6 2 6" xfId="23056"/>
    <cellStyle name="Output 2 6 3" xfId="20589"/>
    <cellStyle name="Output 2 6 3 2" xfId="22232"/>
    <cellStyle name="Output 2 6 3 3" xfId="21915"/>
    <cellStyle name="Output 2 6 3 4" xfId="22627"/>
    <cellStyle name="Output 2 6 3 5" xfId="22884"/>
    <cellStyle name="Output 2 6 3 6" xfId="23057"/>
    <cellStyle name="Output 2 6 4" xfId="20590"/>
    <cellStyle name="Output 2 6 4 2" xfId="22231"/>
    <cellStyle name="Output 2 6 4 3" xfId="21916"/>
    <cellStyle name="Output 2 6 4 4" xfId="22628"/>
    <cellStyle name="Output 2 6 4 5" xfId="22885"/>
    <cellStyle name="Output 2 6 4 6" xfId="23058"/>
    <cellStyle name="Output 2 6 5" xfId="20591"/>
    <cellStyle name="Output 2 6 5 2" xfId="22230"/>
    <cellStyle name="Output 2 6 5 3" xfId="21917"/>
    <cellStyle name="Output 2 6 5 4" xfId="22629"/>
    <cellStyle name="Output 2 6 5 5" xfId="22886"/>
    <cellStyle name="Output 2 6 5 6" xfId="23059"/>
    <cellStyle name="Output 2 7" xfId="20592"/>
    <cellStyle name="Output 2 7 2" xfId="20593"/>
    <cellStyle name="Output 2 7 2 2" xfId="22229"/>
    <cellStyle name="Output 2 7 2 3" xfId="21918"/>
    <cellStyle name="Output 2 7 2 4" xfId="22630"/>
    <cellStyle name="Output 2 7 2 5" xfId="22887"/>
    <cellStyle name="Output 2 7 2 6" xfId="23060"/>
    <cellStyle name="Output 2 7 3" xfId="20594"/>
    <cellStyle name="Output 2 7 3 2" xfId="22228"/>
    <cellStyle name="Output 2 7 3 3" xfId="21919"/>
    <cellStyle name="Output 2 7 3 4" xfId="22631"/>
    <cellStyle name="Output 2 7 3 5" xfId="22888"/>
    <cellStyle name="Output 2 7 3 6" xfId="23061"/>
    <cellStyle name="Output 2 7 4" xfId="20595"/>
    <cellStyle name="Output 2 7 4 2" xfId="22227"/>
    <cellStyle name="Output 2 7 4 3" xfId="21920"/>
    <cellStyle name="Output 2 7 4 4" xfId="22632"/>
    <cellStyle name="Output 2 7 4 5" xfId="22889"/>
    <cellStyle name="Output 2 7 4 6" xfId="23062"/>
    <cellStyle name="Output 2 7 5" xfId="20596"/>
    <cellStyle name="Output 2 7 5 2" xfId="22226"/>
    <cellStyle name="Output 2 7 5 3" xfId="21921"/>
    <cellStyle name="Output 2 7 5 4" xfId="22633"/>
    <cellStyle name="Output 2 7 5 5" xfId="22890"/>
    <cellStyle name="Output 2 7 5 6" xfId="23063"/>
    <cellStyle name="Output 2 8" xfId="20597"/>
    <cellStyle name="Output 2 8 2" xfId="20598"/>
    <cellStyle name="Output 2 8 2 2" xfId="22225"/>
    <cellStyle name="Output 2 8 2 3" xfId="21922"/>
    <cellStyle name="Output 2 8 2 4" xfId="22634"/>
    <cellStyle name="Output 2 8 2 5" xfId="22891"/>
    <cellStyle name="Output 2 8 2 6" xfId="23064"/>
    <cellStyle name="Output 2 8 3" xfId="20599"/>
    <cellStyle name="Output 2 8 3 2" xfId="22224"/>
    <cellStyle name="Output 2 8 3 3" xfId="21923"/>
    <cellStyle name="Output 2 8 3 4" xfId="22635"/>
    <cellStyle name="Output 2 8 3 5" xfId="22892"/>
    <cellStyle name="Output 2 8 3 6" xfId="23065"/>
    <cellStyle name="Output 2 8 4" xfId="20600"/>
    <cellStyle name="Output 2 8 4 2" xfId="22223"/>
    <cellStyle name="Output 2 8 4 3" xfId="21924"/>
    <cellStyle name="Output 2 8 4 4" xfId="22636"/>
    <cellStyle name="Output 2 8 4 5" xfId="22893"/>
    <cellStyle name="Output 2 8 4 6" xfId="23066"/>
    <cellStyle name="Output 2 8 5" xfId="20601"/>
    <cellStyle name="Output 2 8 5 2" xfId="22222"/>
    <cellStyle name="Output 2 8 5 3" xfId="21925"/>
    <cellStyle name="Output 2 8 5 4" xfId="22637"/>
    <cellStyle name="Output 2 8 5 5" xfId="22894"/>
    <cellStyle name="Output 2 8 5 6" xfId="23067"/>
    <cellStyle name="Output 2 9" xfId="20602"/>
    <cellStyle name="Output 2 9 2" xfId="20603"/>
    <cellStyle name="Output 2 9 2 2" xfId="22221"/>
    <cellStyle name="Output 2 9 2 3" xfId="21926"/>
    <cellStyle name="Output 2 9 2 4" xfId="22638"/>
    <cellStyle name="Output 2 9 2 5" xfId="22895"/>
    <cellStyle name="Output 2 9 2 6" xfId="23068"/>
    <cellStyle name="Output 2 9 3" xfId="20604"/>
    <cellStyle name="Output 2 9 3 2" xfId="22220"/>
    <cellStyle name="Output 2 9 3 3" xfId="21927"/>
    <cellStyle name="Output 2 9 3 4" xfId="22639"/>
    <cellStyle name="Output 2 9 3 5" xfId="22896"/>
    <cellStyle name="Output 2 9 3 6" xfId="23069"/>
    <cellStyle name="Output 2 9 4" xfId="20605"/>
    <cellStyle name="Output 2 9 4 2" xfId="22219"/>
    <cellStyle name="Output 2 9 4 3" xfId="21928"/>
    <cellStyle name="Output 2 9 4 4" xfId="22640"/>
    <cellStyle name="Output 2 9 4 5" xfId="22897"/>
    <cellStyle name="Output 2 9 4 6" xfId="23070"/>
    <cellStyle name="Output 2 9 5" xfId="20606"/>
    <cellStyle name="Output 2 9 5 2" xfId="22218"/>
    <cellStyle name="Output 2 9 5 3" xfId="21929"/>
    <cellStyle name="Output 2 9 5 4" xfId="22641"/>
    <cellStyle name="Output 2 9 5 5" xfId="22898"/>
    <cellStyle name="Output 2 9 5 6" xfId="23071"/>
    <cellStyle name="Output 3" xfId="20607"/>
    <cellStyle name="Output 3 2" xfId="20608"/>
    <cellStyle name="Output 3 2 2" xfId="22216"/>
    <cellStyle name="Output 3 2 3" xfId="21931"/>
    <cellStyle name="Output 3 2 4" xfId="22643"/>
    <cellStyle name="Output 3 2 5" xfId="22900"/>
    <cellStyle name="Output 3 2 6" xfId="23073"/>
    <cellStyle name="Output 3 3" xfId="20609"/>
    <cellStyle name="Output 3 3 2" xfId="22215"/>
    <cellStyle name="Output 3 3 3" xfId="21932"/>
    <cellStyle name="Output 3 3 4" xfId="22644"/>
    <cellStyle name="Output 3 3 5" xfId="22901"/>
    <cellStyle name="Output 3 3 6" xfId="23074"/>
    <cellStyle name="Output 3 4" xfId="22217"/>
    <cellStyle name="Output 3 5" xfId="21930"/>
    <cellStyle name="Output 3 6" xfId="22642"/>
    <cellStyle name="Output 3 7" xfId="22899"/>
    <cellStyle name="Output 3 8" xfId="23072"/>
    <cellStyle name="Output 4" xfId="20610"/>
    <cellStyle name="Output 4 2" xfId="20611"/>
    <cellStyle name="Output 4 2 2" xfId="22213"/>
    <cellStyle name="Output 4 2 3" xfId="21934"/>
    <cellStyle name="Output 4 2 4" xfId="22646"/>
    <cellStyle name="Output 4 2 5" xfId="22903"/>
    <cellStyle name="Output 4 2 6" xfId="23076"/>
    <cellStyle name="Output 4 3" xfId="20612"/>
    <cellStyle name="Output 4 3 2" xfId="22212"/>
    <cellStyle name="Output 4 3 3" xfId="21935"/>
    <cellStyle name="Output 4 3 4" xfId="22647"/>
    <cellStyle name="Output 4 3 5" xfId="22904"/>
    <cellStyle name="Output 4 3 6" xfId="23077"/>
    <cellStyle name="Output 4 4" xfId="22214"/>
    <cellStyle name="Output 4 5" xfId="21933"/>
    <cellStyle name="Output 4 6" xfId="22645"/>
    <cellStyle name="Output 4 7" xfId="22902"/>
    <cellStyle name="Output 4 8" xfId="23075"/>
    <cellStyle name="Output 5" xfId="20613"/>
    <cellStyle name="Output 5 2" xfId="20614"/>
    <cellStyle name="Output 5 2 2" xfId="22210"/>
    <cellStyle name="Output 5 2 3" xfId="21937"/>
    <cellStyle name="Output 5 2 4" xfId="22649"/>
    <cellStyle name="Output 5 2 5" xfId="22906"/>
    <cellStyle name="Output 5 2 6" xfId="23079"/>
    <cellStyle name="Output 5 3" xfId="20615"/>
    <cellStyle name="Output 5 3 2" xfId="22209"/>
    <cellStyle name="Output 5 3 3" xfId="21938"/>
    <cellStyle name="Output 5 3 4" xfId="22650"/>
    <cellStyle name="Output 5 3 5" xfId="22907"/>
    <cellStyle name="Output 5 3 6" xfId="23080"/>
    <cellStyle name="Output 5 4" xfId="22211"/>
    <cellStyle name="Output 5 5" xfId="21936"/>
    <cellStyle name="Output 5 6" xfId="22648"/>
    <cellStyle name="Output 5 7" xfId="22905"/>
    <cellStyle name="Output 5 8" xfId="23078"/>
    <cellStyle name="Output 6" xfId="20616"/>
    <cellStyle name="Output 6 2" xfId="20617"/>
    <cellStyle name="Output 6 2 2" xfId="22207"/>
    <cellStyle name="Output 6 2 3" xfId="21940"/>
    <cellStyle name="Output 6 2 4" xfId="22652"/>
    <cellStyle name="Output 6 2 5" xfId="22909"/>
    <cellStyle name="Output 6 2 6" xfId="23082"/>
    <cellStyle name="Output 6 3" xfId="20618"/>
    <cellStyle name="Output 6 3 2" xfId="22206"/>
    <cellStyle name="Output 6 3 3" xfId="21941"/>
    <cellStyle name="Output 6 3 4" xfId="22653"/>
    <cellStyle name="Output 6 3 5" xfId="22910"/>
    <cellStyle name="Output 6 3 6" xfId="23083"/>
    <cellStyle name="Output 6 4" xfId="22208"/>
    <cellStyle name="Output 6 5" xfId="21939"/>
    <cellStyle name="Output 6 6" xfId="22651"/>
    <cellStyle name="Output 6 7" xfId="22908"/>
    <cellStyle name="Output 6 8" xfId="23081"/>
    <cellStyle name="Output 7" xfId="20619"/>
    <cellStyle name="Output 7 2" xfId="22205"/>
    <cellStyle name="Output 7 3" xfId="21942"/>
    <cellStyle name="Output 7 4" xfId="22654"/>
    <cellStyle name="Output 7 5" xfId="22911"/>
    <cellStyle name="Output 7 6" xfId="23084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Exposure 2" xfId="22204"/>
    <cellStyle name="showExposure 3" xfId="21995"/>
    <cellStyle name="showExposure 4" xfId="22912"/>
    <cellStyle name="showParameterE" xfId="20787"/>
    <cellStyle name="showParameterE 2" xfId="22203"/>
    <cellStyle name="showParameterE 3" xfId="21996"/>
    <cellStyle name="showParameterE 4" xfId="22913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Style 9" xfId="22567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2 2" xfId="22201"/>
    <cellStyle name="Total 2 10 2 3" xfId="22015"/>
    <cellStyle name="Total 2 10 2 4" xfId="22735"/>
    <cellStyle name="Total 2 10 2 5" xfId="22915"/>
    <cellStyle name="Total 2 10 2 6" xfId="23086"/>
    <cellStyle name="Total 2 10 3" xfId="20826"/>
    <cellStyle name="Total 2 10 3 2" xfId="22200"/>
    <cellStyle name="Total 2 10 3 3" xfId="22016"/>
    <cellStyle name="Total 2 10 3 4" xfId="22736"/>
    <cellStyle name="Total 2 10 3 5" xfId="22916"/>
    <cellStyle name="Total 2 10 3 6" xfId="23087"/>
    <cellStyle name="Total 2 10 4" xfId="20827"/>
    <cellStyle name="Total 2 10 4 2" xfId="22199"/>
    <cellStyle name="Total 2 10 4 3" xfId="22017"/>
    <cellStyle name="Total 2 10 4 4" xfId="22737"/>
    <cellStyle name="Total 2 10 4 5" xfId="22917"/>
    <cellStyle name="Total 2 10 4 6" xfId="23088"/>
    <cellStyle name="Total 2 10 5" xfId="20828"/>
    <cellStyle name="Total 2 10 5 2" xfId="22198"/>
    <cellStyle name="Total 2 10 5 3" xfId="22018"/>
    <cellStyle name="Total 2 10 5 4" xfId="22738"/>
    <cellStyle name="Total 2 10 5 5" xfId="22918"/>
    <cellStyle name="Total 2 10 5 6" xfId="23089"/>
    <cellStyle name="Total 2 11" xfId="20829"/>
    <cellStyle name="Total 2 11 10" xfId="23090"/>
    <cellStyle name="Total 2 11 2" xfId="20830"/>
    <cellStyle name="Total 2 11 2 2" xfId="22196"/>
    <cellStyle name="Total 2 11 2 3" xfId="22020"/>
    <cellStyle name="Total 2 11 2 4" xfId="22740"/>
    <cellStyle name="Total 2 11 2 5" xfId="22920"/>
    <cellStyle name="Total 2 11 2 6" xfId="23091"/>
    <cellStyle name="Total 2 11 3" xfId="20831"/>
    <cellStyle name="Total 2 11 3 2" xfId="22195"/>
    <cellStyle name="Total 2 11 3 3" xfId="22021"/>
    <cellStyle name="Total 2 11 3 4" xfId="22741"/>
    <cellStyle name="Total 2 11 3 5" xfId="22921"/>
    <cellStyle name="Total 2 11 3 6" xfId="23092"/>
    <cellStyle name="Total 2 11 4" xfId="20832"/>
    <cellStyle name="Total 2 11 4 2" xfId="22194"/>
    <cellStyle name="Total 2 11 4 3" xfId="22022"/>
    <cellStyle name="Total 2 11 4 4" xfId="22742"/>
    <cellStyle name="Total 2 11 4 5" xfId="22922"/>
    <cellStyle name="Total 2 11 4 6" xfId="23093"/>
    <cellStyle name="Total 2 11 5" xfId="20833"/>
    <cellStyle name="Total 2 11 5 2" xfId="22193"/>
    <cellStyle name="Total 2 11 5 3" xfId="22023"/>
    <cellStyle name="Total 2 11 5 4" xfId="22743"/>
    <cellStyle name="Total 2 11 5 5" xfId="22923"/>
    <cellStyle name="Total 2 11 5 6" xfId="23094"/>
    <cellStyle name="Total 2 11 6" xfId="22197"/>
    <cellStyle name="Total 2 11 7" xfId="22019"/>
    <cellStyle name="Total 2 11 8" xfId="22739"/>
    <cellStyle name="Total 2 11 9" xfId="22919"/>
    <cellStyle name="Total 2 12" xfId="20834"/>
    <cellStyle name="Total 2 12 10" xfId="23095"/>
    <cellStyle name="Total 2 12 2" xfId="20835"/>
    <cellStyle name="Total 2 12 2 2" xfId="22191"/>
    <cellStyle name="Total 2 12 2 3" xfId="22025"/>
    <cellStyle name="Total 2 12 2 4" xfId="22745"/>
    <cellStyle name="Total 2 12 2 5" xfId="22925"/>
    <cellStyle name="Total 2 12 2 6" xfId="23096"/>
    <cellStyle name="Total 2 12 3" xfId="20836"/>
    <cellStyle name="Total 2 12 3 2" xfId="22190"/>
    <cellStyle name="Total 2 12 3 3" xfId="22026"/>
    <cellStyle name="Total 2 12 3 4" xfId="22746"/>
    <cellStyle name="Total 2 12 3 5" xfId="22926"/>
    <cellStyle name="Total 2 12 3 6" xfId="23097"/>
    <cellStyle name="Total 2 12 4" xfId="20837"/>
    <cellStyle name="Total 2 12 4 2" xfId="22189"/>
    <cellStyle name="Total 2 12 4 3" xfId="22027"/>
    <cellStyle name="Total 2 12 4 4" xfId="22747"/>
    <cellStyle name="Total 2 12 4 5" xfId="22927"/>
    <cellStyle name="Total 2 12 4 6" xfId="23098"/>
    <cellStyle name="Total 2 12 5" xfId="20838"/>
    <cellStyle name="Total 2 12 5 2" xfId="22188"/>
    <cellStyle name="Total 2 12 5 3" xfId="22028"/>
    <cellStyle name="Total 2 12 5 4" xfId="22748"/>
    <cellStyle name="Total 2 12 5 5" xfId="22928"/>
    <cellStyle name="Total 2 12 5 6" xfId="23099"/>
    <cellStyle name="Total 2 12 6" xfId="22192"/>
    <cellStyle name="Total 2 12 7" xfId="22024"/>
    <cellStyle name="Total 2 12 8" xfId="22744"/>
    <cellStyle name="Total 2 12 9" xfId="22924"/>
    <cellStyle name="Total 2 13" xfId="20839"/>
    <cellStyle name="Total 2 13 2" xfId="20840"/>
    <cellStyle name="Total 2 13 2 2" xfId="22186"/>
    <cellStyle name="Total 2 13 2 3" xfId="22030"/>
    <cellStyle name="Total 2 13 2 4" xfId="22750"/>
    <cellStyle name="Total 2 13 2 5" xfId="22930"/>
    <cellStyle name="Total 2 13 2 6" xfId="23101"/>
    <cellStyle name="Total 2 13 3" xfId="20841"/>
    <cellStyle name="Total 2 13 3 2" xfId="22185"/>
    <cellStyle name="Total 2 13 3 3" xfId="22031"/>
    <cellStyle name="Total 2 13 3 4" xfId="22751"/>
    <cellStyle name="Total 2 13 3 5" xfId="22931"/>
    <cellStyle name="Total 2 13 3 6" xfId="23102"/>
    <cellStyle name="Total 2 13 4" xfId="20842"/>
    <cellStyle name="Total 2 13 4 2" xfId="22184"/>
    <cellStyle name="Total 2 13 4 3" xfId="22032"/>
    <cellStyle name="Total 2 13 4 4" xfId="22752"/>
    <cellStyle name="Total 2 13 4 5" xfId="22932"/>
    <cellStyle name="Total 2 13 4 6" xfId="23103"/>
    <cellStyle name="Total 2 13 5" xfId="22187"/>
    <cellStyle name="Total 2 13 6" xfId="22029"/>
    <cellStyle name="Total 2 13 7" xfId="22749"/>
    <cellStyle name="Total 2 13 8" xfId="22929"/>
    <cellStyle name="Total 2 13 9" xfId="23100"/>
    <cellStyle name="Total 2 14" xfId="20843"/>
    <cellStyle name="Total 2 14 2" xfId="22183"/>
    <cellStyle name="Total 2 14 3" xfId="22033"/>
    <cellStyle name="Total 2 14 4" xfId="22753"/>
    <cellStyle name="Total 2 14 5" xfId="22933"/>
    <cellStyle name="Total 2 14 6" xfId="23104"/>
    <cellStyle name="Total 2 15" xfId="20844"/>
    <cellStyle name="Total 2 15 2" xfId="22182"/>
    <cellStyle name="Total 2 15 3" xfId="22034"/>
    <cellStyle name="Total 2 15 4" xfId="22754"/>
    <cellStyle name="Total 2 15 5" xfId="22934"/>
    <cellStyle name="Total 2 15 6" xfId="23105"/>
    <cellStyle name="Total 2 16" xfId="20845"/>
    <cellStyle name="Total 2 16 2" xfId="22181"/>
    <cellStyle name="Total 2 16 3" xfId="22035"/>
    <cellStyle name="Total 2 16 4" xfId="22755"/>
    <cellStyle name="Total 2 16 5" xfId="22935"/>
    <cellStyle name="Total 2 16 6" xfId="23106"/>
    <cellStyle name="Total 2 17" xfId="22202"/>
    <cellStyle name="Total 2 18" xfId="22013"/>
    <cellStyle name="Total 2 19" xfId="22733"/>
    <cellStyle name="Total 2 2" xfId="20846"/>
    <cellStyle name="Total 2 2 10" xfId="22180"/>
    <cellStyle name="Total 2 2 11" xfId="22036"/>
    <cellStyle name="Total 2 2 12" xfId="22756"/>
    <cellStyle name="Total 2 2 13" xfId="22936"/>
    <cellStyle name="Total 2 2 14" xfId="23107"/>
    <cellStyle name="Total 2 2 2" xfId="20847"/>
    <cellStyle name="Total 2 2 2 2" xfId="20848"/>
    <cellStyle name="Total 2 2 2 2 2" xfId="22178"/>
    <cellStyle name="Total 2 2 2 2 3" xfId="22038"/>
    <cellStyle name="Total 2 2 2 2 4" xfId="22758"/>
    <cellStyle name="Total 2 2 2 2 5" xfId="22938"/>
    <cellStyle name="Total 2 2 2 2 6" xfId="23109"/>
    <cellStyle name="Total 2 2 2 3" xfId="20849"/>
    <cellStyle name="Total 2 2 2 3 2" xfId="22177"/>
    <cellStyle name="Total 2 2 2 3 3" xfId="22039"/>
    <cellStyle name="Total 2 2 2 3 4" xfId="22759"/>
    <cellStyle name="Total 2 2 2 3 5" xfId="22939"/>
    <cellStyle name="Total 2 2 2 3 6" xfId="23110"/>
    <cellStyle name="Total 2 2 2 4" xfId="20850"/>
    <cellStyle name="Total 2 2 2 4 2" xfId="22176"/>
    <cellStyle name="Total 2 2 2 4 3" xfId="22040"/>
    <cellStyle name="Total 2 2 2 4 4" xfId="22760"/>
    <cellStyle name="Total 2 2 2 4 5" xfId="22940"/>
    <cellStyle name="Total 2 2 2 4 6" xfId="23111"/>
    <cellStyle name="Total 2 2 2 5" xfId="22179"/>
    <cellStyle name="Total 2 2 2 6" xfId="22037"/>
    <cellStyle name="Total 2 2 2 7" xfId="22757"/>
    <cellStyle name="Total 2 2 2 8" xfId="22937"/>
    <cellStyle name="Total 2 2 2 9" xfId="23108"/>
    <cellStyle name="Total 2 2 3" xfId="20851"/>
    <cellStyle name="Total 2 2 3 2" xfId="20852"/>
    <cellStyle name="Total 2 2 3 2 2" xfId="22174"/>
    <cellStyle name="Total 2 2 3 2 3" xfId="22042"/>
    <cellStyle name="Total 2 2 3 2 4" xfId="22762"/>
    <cellStyle name="Total 2 2 3 2 5" xfId="22942"/>
    <cellStyle name="Total 2 2 3 2 6" xfId="23113"/>
    <cellStyle name="Total 2 2 3 3" xfId="20853"/>
    <cellStyle name="Total 2 2 3 3 2" xfId="22173"/>
    <cellStyle name="Total 2 2 3 3 3" xfId="22043"/>
    <cellStyle name="Total 2 2 3 3 4" xfId="22763"/>
    <cellStyle name="Total 2 2 3 3 5" xfId="22943"/>
    <cellStyle name="Total 2 2 3 3 6" xfId="23114"/>
    <cellStyle name="Total 2 2 3 4" xfId="20854"/>
    <cellStyle name="Total 2 2 3 4 2" xfId="22172"/>
    <cellStyle name="Total 2 2 3 4 3" xfId="22044"/>
    <cellStyle name="Total 2 2 3 4 4" xfId="22764"/>
    <cellStyle name="Total 2 2 3 4 5" xfId="22944"/>
    <cellStyle name="Total 2 2 3 4 6" xfId="23115"/>
    <cellStyle name="Total 2 2 3 5" xfId="22175"/>
    <cellStyle name="Total 2 2 3 6" xfId="22041"/>
    <cellStyle name="Total 2 2 3 7" xfId="22761"/>
    <cellStyle name="Total 2 2 3 8" xfId="22941"/>
    <cellStyle name="Total 2 2 3 9" xfId="23112"/>
    <cellStyle name="Total 2 2 4" xfId="20855"/>
    <cellStyle name="Total 2 2 4 2" xfId="20856"/>
    <cellStyle name="Total 2 2 4 2 2" xfId="22170"/>
    <cellStyle name="Total 2 2 4 2 3" xfId="22046"/>
    <cellStyle name="Total 2 2 4 2 4" xfId="22766"/>
    <cellStyle name="Total 2 2 4 2 5" xfId="22946"/>
    <cellStyle name="Total 2 2 4 2 6" xfId="23117"/>
    <cellStyle name="Total 2 2 4 3" xfId="20857"/>
    <cellStyle name="Total 2 2 4 3 2" xfId="22169"/>
    <cellStyle name="Total 2 2 4 3 3" xfId="22047"/>
    <cellStyle name="Total 2 2 4 3 4" xfId="22767"/>
    <cellStyle name="Total 2 2 4 3 5" xfId="22947"/>
    <cellStyle name="Total 2 2 4 3 6" xfId="23118"/>
    <cellStyle name="Total 2 2 4 4" xfId="20858"/>
    <cellStyle name="Total 2 2 4 4 2" xfId="22168"/>
    <cellStyle name="Total 2 2 4 4 3" xfId="22048"/>
    <cellStyle name="Total 2 2 4 4 4" xfId="22768"/>
    <cellStyle name="Total 2 2 4 4 5" xfId="22948"/>
    <cellStyle name="Total 2 2 4 4 6" xfId="23119"/>
    <cellStyle name="Total 2 2 4 5" xfId="22171"/>
    <cellStyle name="Total 2 2 4 6" xfId="22045"/>
    <cellStyle name="Total 2 2 4 7" xfId="22765"/>
    <cellStyle name="Total 2 2 4 8" xfId="22945"/>
    <cellStyle name="Total 2 2 4 9" xfId="23116"/>
    <cellStyle name="Total 2 2 5" xfId="20859"/>
    <cellStyle name="Total 2 2 5 2" xfId="20860"/>
    <cellStyle name="Total 2 2 5 2 2" xfId="22166"/>
    <cellStyle name="Total 2 2 5 2 3" xfId="22050"/>
    <cellStyle name="Total 2 2 5 2 4" xfId="22770"/>
    <cellStyle name="Total 2 2 5 2 5" xfId="22950"/>
    <cellStyle name="Total 2 2 5 2 6" xfId="23121"/>
    <cellStyle name="Total 2 2 5 3" xfId="20861"/>
    <cellStyle name="Total 2 2 5 3 2" xfId="22165"/>
    <cellStyle name="Total 2 2 5 3 3" xfId="22051"/>
    <cellStyle name="Total 2 2 5 3 4" xfId="22771"/>
    <cellStyle name="Total 2 2 5 3 5" xfId="22951"/>
    <cellStyle name="Total 2 2 5 3 6" xfId="23122"/>
    <cellStyle name="Total 2 2 5 4" xfId="20862"/>
    <cellStyle name="Total 2 2 5 4 2" xfId="22164"/>
    <cellStyle name="Total 2 2 5 4 3" xfId="22052"/>
    <cellStyle name="Total 2 2 5 4 4" xfId="22772"/>
    <cellStyle name="Total 2 2 5 4 5" xfId="22952"/>
    <cellStyle name="Total 2 2 5 4 6" xfId="23123"/>
    <cellStyle name="Total 2 2 5 5" xfId="22167"/>
    <cellStyle name="Total 2 2 5 6" xfId="22049"/>
    <cellStyle name="Total 2 2 5 7" xfId="22769"/>
    <cellStyle name="Total 2 2 5 8" xfId="22949"/>
    <cellStyle name="Total 2 2 5 9" xfId="23120"/>
    <cellStyle name="Total 2 2 6" xfId="20863"/>
    <cellStyle name="Total 2 2 6 2" xfId="22163"/>
    <cellStyle name="Total 2 2 6 3" xfId="22053"/>
    <cellStyle name="Total 2 2 6 4" xfId="22773"/>
    <cellStyle name="Total 2 2 6 5" xfId="22953"/>
    <cellStyle name="Total 2 2 6 6" xfId="23124"/>
    <cellStyle name="Total 2 2 7" xfId="20864"/>
    <cellStyle name="Total 2 2 7 2" xfId="22162"/>
    <cellStyle name="Total 2 2 7 3" xfId="22054"/>
    <cellStyle name="Total 2 2 7 4" xfId="22774"/>
    <cellStyle name="Total 2 2 7 5" xfId="22954"/>
    <cellStyle name="Total 2 2 7 6" xfId="23125"/>
    <cellStyle name="Total 2 2 8" xfId="20865"/>
    <cellStyle name="Total 2 2 8 2" xfId="22161"/>
    <cellStyle name="Total 2 2 8 3" xfId="22055"/>
    <cellStyle name="Total 2 2 8 4" xfId="22775"/>
    <cellStyle name="Total 2 2 8 5" xfId="22955"/>
    <cellStyle name="Total 2 2 8 6" xfId="23126"/>
    <cellStyle name="Total 2 2 9" xfId="20866"/>
    <cellStyle name="Total 2 2 9 2" xfId="22160"/>
    <cellStyle name="Total 2 2 9 3" xfId="22056"/>
    <cellStyle name="Total 2 2 9 4" xfId="22776"/>
    <cellStyle name="Total 2 2 9 5" xfId="22956"/>
    <cellStyle name="Total 2 2 9 6" xfId="23127"/>
    <cellStyle name="Total 2 20" xfId="22914"/>
    <cellStyle name="Total 2 21" xfId="23085"/>
    <cellStyle name="Total 2 3" xfId="20867"/>
    <cellStyle name="Total 2 3 2" xfId="20868"/>
    <cellStyle name="Total 2 3 2 2" xfId="22159"/>
    <cellStyle name="Total 2 3 2 3" xfId="22057"/>
    <cellStyle name="Total 2 3 2 4" xfId="22777"/>
    <cellStyle name="Total 2 3 2 5" xfId="22957"/>
    <cellStyle name="Total 2 3 2 6" xfId="23128"/>
    <cellStyle name="Total 2 3 3" xfId="20869"/>
    <cellStyle name="Total 2 3 3 2" xfId="22158"/>
    <cellStyle name="Total 2 3 3 3" xfId="22058"/>
    <cellStyle name="Total 2 3 3 4" xfId="22778"/>
    <cellStyle name="Total 2 3 3 5" xfId="22958"/>
    <cellStyle name="Total 2 3 3 6" xfId="23129"/>
    <cellStyle name="Total 2 3 4" xfId="20870"/>
    <cellStyle name="Total 2 3 4 2" xfId="22157"/>
    <cellStyle name="Total 2 3 4 3" xfId="22059"/>
    <cellStyle name="Total 2 3 4 4" xfId="22779"/>
    <cellStyle name="Total 2 3 4 5" xfId="22959"/>
    <cellStyle name="Total 2 3 4 6" xfId="23130"/>
    <cellStyle name="Total 2 3 5" xfId="20871"/>
    <cellStyle name="Total 2 3 5 2" xfId="22156"/>
    <cellStyle name="Total 2 3 5 3" xfId="22060"/>
    <cellStyle name="Total 2 3 5 4" xfId="22780"/>
    <cellStyle name="Total 2 3 5 5" xfId="22960"/>
    <cellStyle name="Total 2 3 5 6" xfId="23131"/>
    <cellStyle name="Total 2 4" xfId="20872"/>
    <cellStyle name="Total 2 4 2" xfId="20873"/>
    <cellStyle name="Total 2 4 2 2" xfId="22155"/>
    <cellStyle name="Total 2 4 2 3" xfId="22062"/>
    <cellStyle name="Total 2 4 2 4" xfId="22781"/>
    <cellStyle name="Total 2 4 2 5" xfId="22961"/>
    <cellStyle name="Total 2 4 2 6" xfId="23132"/>
    <cellStyle name="Total 2 4 3" xfId="20874"/>
    <cellStyle name="Total 2 4 3 2" xfId="22154"/>
    <cellStyle name="Total 2 4 3 3" xfId="22063"/>
    <cellStyle name="Total 2 4 3 4" xfId="22782"/>
    <cellStyle name="Total 2 4 3 5" xfId="22962"/>
    <cellStyle name="Total 2 4 3 6" xfId="23133"/>
    <cellStyle name="Total 2 4 4" xfId="20875"/>
    <cellStyle name="Total 2 4 4 2" xfId="22153"/>
    <cellStyle name="Total 2 4 4 3" xfId="22064"/>
    <cellStyle name="Total 2 4 4 4" xfId="22783"/>
    <cellStyle name="Total 2 4 4 5" xfId="22963"/>
    <cellStyle name="Total 2 4 4 6" xfId="23134"/>
    <cellStyle name="Total 2 4 5" xfId="20876"/>
    <cellStyle name="Total 2 4 5 2" xfId="22152"/>
    <cellStyle name="Total 2 4 5 3" xfId="22065"/>
    <cellStyle name="Total 2 4 5 4" xfId="22784"/>
    <cellStyle name="Total 2 4 5 5" xfId="22964"/>
    <cellStyle name="Total 2 4 5 6" xfId="23135"/>
    <cellStyle name="Total 2 5" xfId="20877"/>
    <cellStyle name="Total 2 5 2" xfId="20878"/>
    <cellStyle name="Total 2 5 2 2" xfId="22151"/>
    <cellStyle name="Total 2 5 2 3" xfId="22067"/>
    <cellStyle name="Total 2 5 2 4" xfId="22786"/>
    <cellStyle name="Total 2 5 2 5" xfId="22965"/>
    <cellStyle name="Total 2 5 2 6" xfId="23136"/>
    <cellStyle name="Total 2 5 3" xfId="20879"/>
    <cellStyle name="Total 2 5 3 2" xfId="22150"/>
    <cellStyle name="Total 2 5 3 3" xfId="22068"/>
    <cellStyle name="Total 2 5 3 4" xfId="22787"/>
    <cellStyle name="Total 2 5 3 5" xfId="22966"/>
    <cellStyle name="Total 2 5 3 6" xfId="23137"/>
    <cellStyle name="Total 2 5 4" xfId="20880"/>
    <cellStyle name="Total 2 5 4 2" xfId="22149"/>
    <cellStyle name="Total 2 5 4 3" xfId="22069"/>
    <cellStyle name="Total 2 5 4 4" xfId="22788"/>
    <cellStyle name="Total 2 5 4 5" xfId="22967"/>
    <cellStyle name="Total 2 5 4 6" xfId="23138"/>
    <cellStyle name="Total 2 5 5" xfId="20881"/>
    <cellStyle name="Total 2 5 5 2" xfId="22148"/>
    <cellStyle name="Total 2 5 5 3" xfId="22070"/>
    <cellStyle name="Total 2 5 5 4" xfId="22789"/>
    <cellStyle name="Total 2 5 5 5" xfId="22968"/>
    <cellStyle name="Total 2 5 5 6" xfId="23139"/>
    <cellStyle name="Total 2 6" xfId="20882"/>
    <cellStyle name="Total 2 6 2" xfId="20883"/>
    <cellStyle name="Total 2 6 2 2" xfId="22147"/>
    <cellStyle name="Total 2 6 2 3" xfId="22072"/>
    <cellStyle name="Total 2 6 2 4" xfId="22790"/>
    <cellStyle name="Total 2 6 2 5" xfId="22969"/>
    <cellStyle name="Total 2 6 2 6" xfId="23140"/>
    <cellStyle name="Total 2 6 3" xfId="20884"/>
    <cellStyle name="Total 2 6 3 2" xfId="22146"/>
    <cellStyle name="Total 2 6 3 3" xfId="22073"/>
    <cellStyle name="Total 2 6 3 4" xfId="22791"/>
    <cellStyle name="Total 2 6 3 5" xfId="22970"/>
    <cellStyle name="Total 2 6 3 6" xfId="23141"/>
    <cellStyle name="Total 2 6 4" xfId="20885"/>
    <cellStyle name="Total 2 6 4 2" xfId="22145"/>
    <cellStyle name="Total 2 6 4 3" xfId="22074"/>
    <cellStyle name="Total 2 6 4 4" xfId="22792"/>
    <cellStyle name="Total 2 6 4 5" xfId="22971"/>
    <cellStyle name="Total 2 6 4 6" xfId="23142"/>
    <cellStyle name="Total 2 6 5" xfId="20886"/>
    <cellStyle name="Total 2 6 5 2" xfId="22144"/>
    <cellStyle name="Total 2 6 5 3" xfId="22075"/>
    <cellStyle name="Total 2 6 5 4" xfId="22793"/>
    <cellStyle name="Total 2 6 5 5" xfId="22972"/>
    <cellStyle name="Total 2 6 5 6" xfId="23143"/>
    <cellStyle name="Total 2 7" xfId="20887"/>
    <cellStyle name="Total 2 7 2" xfId="20888"/>
    <cellStyle name="Total 2 7 2 2" xfId="22143"/>
    <cellStyle name="Total 2 7 2 3" xfId="22077"/>
    <cellStyle name="Total 2 7 2 4" xfId="22795"/>
    <cellStyle name="Total 2 7 2 5" xfId="22973"/>
    <cellStyle name="Total 2 7 2 6" xfId="23144"/>
    <cellStyle name="Total 2 7 3" xfId="20889"/>
    <cellStyle name="Total 2 7 3 2" xfId="22142"/>
    <cellStyle name="Total 2 7 3 3" xfId="22078"/>
    <cellStyle name="Total 2 7 3 4" xfId="22796"/>
    <cellStyle name="Total 2 7 3 5" xfId="22974"/>
    <cellStyle name="Total 2 7 3 6" xfId="23145"/>
    <cellStyle name="Total 2 7 4" xfId="20890"/>
    <cellStyle name="Total 2 7 4 2" xfId="22141"/>
    <cellStyle name="Total 2 7 4 3" xfId="22079"/>
    <cellStyle name="Total 2 7 4 4" xfId="22797"/>
    <cellStyle name="Total 2 7 4 5" xfId="22975"/>
    <cellStyle name="Total 2 7 4 6" xfId="23146"/>
    <cellStyle name="Total 2 7 5" xfId="20891"/>
    <cellStyle name="Total 2 7 5 2" xfId="22140"/>
    <cellStyle name="Total 2 7 5 3" xfId="22080"/>
    <cellStyle name="Total 2 7 5 4" xfId="22798"/>
    <cellStyle name="Total 2 7 5 5" xfId="22976"/>
    <cellStyle name="Total 2 7 5 6" xfId="23147"/>
    <cellStyle name="Total 2 8" xfId="20892"/>
    <cellStyle name="Total 2 8 2" xfId="20893"/>
    <cellStyle name="Total 2 8 2 2" xfId="22139"/>
    <cellStyle name="Total 2 8 2 3" xfId="22082"/>
    <cellStyle name="Total 2 8 2 4" xfId="22800"/>
    <cellStyle name="Total 2 8 2 5" xfId="22977"/>
    <cellStyle name="Total 2 8 2 6" xfId="23148"/>
    <cellStyle name="Total 2 8 3" xfId="20894"/>
    <cellStyle name="Total 2 8 3 2" xfId="22138"/>
    <cellStyle name="Total 2 8 3 3" xfId="22083"/>
    <cellStyle name="Total 2 8 3 4" xfId="22801"/>
    <cellStyle name="Total 2 8 3 5" xfId="22978"/>
    <cellStyle name="Total 2 8 3 6" xfId="23149"/>
    <cellStyle name="Total 2 8 4" xfId="20895"/>
    <cellStyle name="Total 2 8 4 2" xfId="22137"/>
    <cellStyle name="Total 2 8 4 3" xfId="22084"/>
    <cellStyle name="Total 2 8 4 4" xfId="22802"/>
    <cellStyle name="Total 2 8 4 5" xfId="22979"/>
    <cellStyle name="Total 2 8 4 6" xfId="23150"/>
    <cellStyle name="Total 2 8 5" xfId="20896"/>
    <cellStyle name="Total 2 8 5 2" xfId="22136"/>
    <cellStyle name="Total 2 8 5 3" xfId="22085"/>
    <cellStyle name="Total 2 8 5 4" xfId="22803"/>
    <cellStyle name="Total 2 8 5 5" xfId="22980"/>
    <cellStyle name="Total 2 8 5 6" xfId="23151"/>
    <cellStyle name="Total 2 9" xfId="20897"/>
    <cellStyle name="Total 2 9 2" xfId="20898"/>
    <cellStyle name="Total 2 9 2 2" xfId="22135"/>
    <cellStyle name="Total 2 9 2 3" xfId="22087"/>
    <cellStyle name="Total 2 9 2 4" xfId="22804"/>
    <cellStyle name="Total 2 9 2 5" xfId="22981"/>
    <cellStyle name="Total 2 9 2 6" xfId="23152"/>
    <cellStyle name="Total 2 9 3" xfId="20899"/>
    <cellStyle name="Total 2 9 3 2" xfId="22134"/>
    <cellStyle name="Total 2 9 3 3" xfId="22088"/>
    <cellStyle name="Total 2 9 3 4" xfId="22805"/>
    <cellStyle name="Total 2 9 3 5" xfId="22982"/>
    <cellStyle name="Total 2 9 3 6" xfId="23153"/>
    <cellStyle name="Total 2 9 4" xfId="20900"/>
    <cellStyle name="Total 2 9 4 2" xfId="22133"/>
    <cellStyle name="Total 2 9 4 3" xfId="22089"/>
    <cellStyle name="Total 2 9 4 4" xfId="22806"/>
    <cellStyle name="Total 2 9 4 5" xfId="22983"/>
    <cellStyle name="Total 2 9 4 6" xfId="23154"/>
    <cellStyle name="Total 2 9 5" xfId="20901"/>
    <cellStyle name="Total 2 9 5 2" xfId="22132"/>
    <cellStyle name="Total 2 9 5 3" xfId="22090"/>
    <cellStyle name="Total 2 9 5 4" xfId="22807"/>
    <cellStyle name="Total 2 9 5 5" xfId="22984"/>
    <cellStyle name="Total 2 9 5 6" xfId="23155"/>
    <cellStyle name="Total 3" xfId="20902"/>
    <cellStyle name="Total 3 2" xfId="20903"/>
    <cellStyle name="Total 3 2 2" xfId="22130"/>
    <cellStyle name="Total 3 2 3" xfId="22092"/>
    <cellStyle name="Total 3 2 4" xfId="22809"/>
    <cellStyle name="Total 3 2 5" xfId="22986"/>
    <cellStyle name="Total 3 2 6" xfId="23157"/>
    <cellStyle name="Total 3 3" xfId="20904"/>
    <cellStyle name="Total 3 3 2" xfId="22129"/>
    <cellStyle name="Total 3 3 3" xfId="22093"/>
    <cellStyle name="Total 3 3 4" xfId="22810"/>
    <cellStyle name="Total 3 3 5" xfId="22987"/>
    <cellStyle name="Total 3 3 6" xfId="23158"/>
    <cellStyle name="Total 3 4" xfId="22131"/>
    <cellStyle name="Total 3 5" xfId="22091"/>
    <cellStyle name="Total 3 6" xfId="22808"/>
    <cellStyle name="Total 3 7" xfId="22985"/>
    <cellStyle name="Total 3 8" xfId="23156"/>
    <cellStyle name="Total 4" xfId="20905"/>
    <cellStyle name="Total 4 2" xfId="20906"/>
    <cellStyle name="Total 4 2 2" xfId="22127"/>
    <cellStyle name="Total 4 2 3" xfId="22095"/>
    <cellStyle name="Total 4 2 4" xfId="22812"/>
    <cellStyle name="Total 4 2 5" xfId="22989"/>
    <cellStyle name="Total 4 2 6" xfId="23160"/>
    <cellStyle name="Total 4 3" xfId="20907"/>
    <cellStyle name="Total 4 3 2" xfId="22126"/>
    <cellStyle name="Total 4 3 3" xfId="22096"/>
    <cellStyle name="Total 4 3 4" xfId="22813"/>
    <cellStyle name="Total 4 3 5" xfId="22990"/>
    <cellStyle name="Total 4 3 6" xfId="23161"/>
    <cellStyle name="Total 4 4" xfId="22128"/>
    <cellStyle name="Total 4 5" xfId="22094"/>
    <cellStyle name="Total 4 6" xfId="22811"/>
    <cellStyle name="Total 4 7" xfId="22988"/>
    <cellStyle name="Total 4 8" xfId="23159"/>
    <cellStyle name="Total 5" xfId="20908"/>
    <cellStyle name="Total 5 2" xfId="20909"/>
    <cellStyle name="Total 5 2 2" xfId="22124"/>
    <cellStyle name="Total 5 2 3" xfId="22098"/>
    <cellStyle name="Total 5 2 4" xfId="22815"/>
    <cellStyle name="Total 5 2 5" xfId="22992"/>
    <cellStyle name="Total 5 2 6" xfId="23163"/>
    <cellStyle name="Total 5 3" xfId="20910"/>
    <cellStyle name="Total 5 3 2" xfId="22123"/>
    <cellStyle name="Total 5 3 3" xfId="22099"/>
    <cellStyle name="Total 5 3 4" xfId="22816"/>
    <cellStyle name="Total 5 3 5" xfId="22993"/>
    <cellStyle name="Total 5 3 6" xfId="23164"/>
    <cellStyle name="Total 5 4" xfId="22125"/>
    <cellStyle name="Total 5 5" xfId="22097"/>
    <cellStyle name="Total 5 6" xfId="22814"/>
    <cellStyle name="Total 5 7" xfId="22991"/>
    <cellStyle name="Total 5 8" xfId="23162"/>
    <cellStyle name="Total 6" xfId="20911"/>
    <cellStyle name="Total 6 2" xfId="20912"/>
    <cellStyle name="Total 6 2 2" xfId="22121"/>
    <cellStyle name="Total 6 2 3" xfId="22101"/>
    <cellStyle name="Total 6 2 4" xfId="22818"/>
    <cellStyle name="Total 6 2 5" xfId="22995"/>
    <cellStyle name="Total 6 2 6" xfId="23166"/>
    <cellStyle name="Total 6 3" xfId="20913"/>
    <cellStyle name="Total 6 3 2" xfId="22120"/>
    <cellStyle name="Total 6 3 3" xfId="22102"/>
    <cellStyle name="Total 6 3 4" xfId="22819"/>
    <cellStyle name="Total 6 3 5" xfId="22996"/>
    <cellStyle name="Total 6 3 6" xfId="23167"/>
    <cellStyle name="Total 6 4" xfId="22122"/>
    <cellStyle name="Total 6 5" xfId="22100"/>
    <cellStyle name="Total 6 6" xfId="22817"/>
    <cellStyle name="Total 6 7" xfId="22994"/>
    <cellStyle name="Total 6 8" xfId="23165"/>
    <cellStyle name="Total 7" xfId="20914"/>
    <cellStyle name="Total 7 2" xfId="22119"/>
    <cellStyle name="Total 7 3" xfId="22103"/>
    <cellStyle name="Total 7 4" xfId="22820"/>
    <cellStyle name="Total 7 5" xfId="22997"/>
    <cellStyle name="Total 7 6" xfId="23168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B29" sqref="B29"/>
    </sheetView>
  </sheetViews>
  <sheetFormatPr defaultColWidth="9.140625" defaultRowHeight="14.25"/>
  <cols>
    <col min="1" max="1" width="10.28515625" style="4" customWidth="1"/>
    <col min="2" max="2" width="138.4257812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208"/>
      <c r="B1" s="256" t="s">
        <v>344</v>
      </c>
      <c r="C1" s="208"/>
    </row>
    <row r="2" spans="1:3">
      <c r="A2" s="257">
        <v>1</v>
      </c>
      <c r="B2" s="402" t="s">
        <v>345</v>
      </c>
      <c r="C2" s="114" t="s">
        <v>501</v>
      </c>
    </row>
    <row r="3" spans="1:3">
      <c r="A3" s="257">
        <v>2</v>
      </c>
      <c r="B3" s="403" t="s">
        <v>341</v>
      </c>
      <c r="C3" s="114" t="s">
        <v>502</v>
      </c>
    </row>
    <row r="4" spans="1:3">
      <c r="A4" s="257">
        <v>3</v>
      </c>
      <c r="B4" s="404" t="s">
        <v>346</v>
      </c>
      <c r="C4" s="114" t="s">
        <v>503</v>
      </c>
    </row>
    <row r="5" spans="1:3">
      <c r="A5" s="258">
        <v>4</v>
      </c>
      <c r="B5" s="405" t="s">
        <v>342</v>
      </c>
      <c r="C5" s="114" t="s">
        <v>504</v>
      </c>
    </row>
    <row r="6" spans="1:3" s="259" customFormat="1" ht="45.75" customHeight="1">
      <c r="A6" s="490" t="s">
        <v>420</v>
      </c>
      <c r="B6" s="491"/>
      <c r="C6" s="491"/>
    </row>
    <row r="7" spans="1:3" ht="15">
      <c r="A7" s="260" t="s">
        <v>29</v>
      </c>
      <c r="B7" s="256" t="s">
        <v>343</v>
      </c>
    </row>
    <row r="8" spans="1:3">
      <c r="A8" s="208">
        <v>1</v>
      </c>
      <c r="B8" s="305" t="s">
        <v>20</v>
      </c>
    </row>
    <row r="9" spans="1:3">
      <c r="A9" s="208">
        <v>2</v>
      </c>
      <c r="B9" s="306" t="s">
        <v>21</v>
      </c>
    </row>
    <row r="10" spans="1:3">
      <c r="A10" s="208">
        <v>3</v>
      </c>
      <c r="B10" s="306" t="s">
        <v>22</v>
      </c>
    </row>
    <row r="11" spans="1:3">
      <c r="A11" s="208">
        <v>4</v>
      </c>
      <c r="B11" s="306" t="s">
        <v>23</v>
      </c>
      <c r="C11" s="119"/>
    </row>
    <row r="12" spans="1:3">
      <c r="A12" s="208">
        <v>5</v>
      </c>
      <c r="B12" s="306" t="s">
        <v>24</v>
      </c>
    </row>
    <row r="13" spans="1:3">
      <c r="A13" s="208">
        <v>6</v>
      </c>
      <c r="B13" s="307" t="s">
        <v>353</v>
      </c>
    </row>
    <row r="14" spans="1:3">
      <c r="A14" s="208">
        <v>7</v>
      </c>
      <c r="B14" s="306" t="s">
        <v>347</v>
      </c>
    </row>
    <row r="15" spans="1:3">
      <c r="A15" s="208">
        <v>8</v>
      </c>
      <c r="B15" s="306" t="s">
        <v>348</v>
      </c>
    </row>
    <row r="16" spans="1:3">
      <c r="A16" s="208">
        <v>9</v>
      </c>
      <c r="B16" s="306" t="s">
        <v>25</v>
      </c>
    </row>
    <row r="17" spans="1:2">
      <c r="A17" s="401" t="s">
        <v>419</v>
      </c>
      <c r="B17" s="400" t="s">
        <v>406</v>
      </c>
    </row>
    <row r="18" spans="1:2">
      <c r="A18" s="208">
        <v>10</v>
      </c>
      <c r="B18" s="306" t="s">
        <v>26</v>
      </c>
    </row>
    <row r="19" spans="1:2">
      <c r="A19" s="208">
        <v>11</v>
      </c>
      <c r="B19" s="307" t="s">
        <v>349</v>
      </c>
    </row>
    <row r="20" spans="1:2">
      <c r="A20" s="208">
        <v>12</v>
      </c>
      <c r="B20" s="307" t="s">
        <v>27</v>
      </c>
    </row>
    <row r="21" spans="1:2">
      <c r="A21" s="453">
        <v>13</v>
      </c>
      <c r="B21" s="454" t="s">
        <v>350</v>
      </c>
    </row>
    <row r="22" spans="1:2">
      <c r="A22" s="453">
        <v>14</v>
      </c>
      <c r="B22" s="455" t="s">
        <v>377</v>
      </c>
    </row>
    <row r="23" spans="1:2">
      <c r="A23" s="456">
        <v>15</v>
      </c>
      <c r="B23" s="457" t="s">
        <v>28</v>
      </c>
    </row>
    <row r="24" spans="1:2">
      <c r="A24" s="456">
        <v>15.1</v>
      </c>
      <c r="B24" s="458" t="s">
        <v>433</v>
      </c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B24" location="'15.1 LR'!A1" display="Leverage Rati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zoomScale="90" zoomScaleNormal="90" workbookViewId="0">
      <pane xSplit="1" ySplit="5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C6" sqref="C6:C52"/>
    </sheetView>
  </sheetViews>
  <sheetFormatPr defaultColWidth="9.140625" defaultRowHeight="12.75"/>
  <cols>
    <col min="1" max="1" width="9.5703125" style="122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2" t="s">
        <v>30</v>
      </c>
      <c r="B1" s="3" t="str">
        <f>'Info '!C2</f>
        <v>JSC TBC Bank</v>
      </c>
    </row>
    <row r="2" spans="1:3" s="109" customFormat="1" ht="15.75" customHeight="1">
      <c r="A2" s="109" t="s">
        <v>31</v>
      </c>
      <c r="B2" s="477">
        <v>44286</v>
      </c>
    </row>
    <row r="3" spans="1:3" s="109" customFormat="1" ht="15.75" customHeight="1"/>
    <row r="4" spans="1:3" ht="13.5" thickBot="1">
      <c r="A4" s="122" t="s">
        <v>246</v>
      </c>
      <c r="B4" s="189" t="s">
        <v>245</v>
      </c>
    </row>
    <row r="5" spans="1:3">
      <c r="A5" s="123" t="s">
        <v>6</v>
      </c>
      <c r="B5" s="124"/>
      <c r="C5" s="125" t="s">
        <v>73</v>
      </c>
    </row>
    <row r="6" spans="1:3">
      <c r="A6" s="126">
        <v>1</v>
      </c>
      <c r="B6" s="127" t="s">
        <v>244</v>
      </c>
      <c r="C6" s="128">
        <v>2332039300.83955</v>
      </c>
    </row>
    <row r="7" spans="1:3">
      <c r="A7" s="126">
        <v>2</v>
      </c>
      <c r="B7" s="129" t="s">
        <v>243</v>
      </c>
      <c r="C7" s="130">
        <v>21015907.600000001</v>
      </c>
    </row>
    <row r="8" spans="1:3">
      <c r="A8" s="126">
        <v>3</v>
      </c>
      <c r="B8" s="131" t="s">
        <v>242</v>
      </c>
      <c r="C8" s="130">
        <v>521190198.81999999</v>
      </c>
    </row>
    <row r="9" spans="1:3">
      <c r="A9" s="126">
        <v>4</v>
      </c>
      <c r="B9" s="131" t="s">
        <v>241</v>
      </c>
      <c r="C9" s="130">
        <v>222868.07</v>
      </c>
    </row>
    <row r="10" spans="1:3">
      <c r="A10" s="126">
        <v>5</v>
      </c>
      <c r="B10" s="131" t="s">
        <v>240</v>
      </c>
      <c r="C10" s="130">
        <v>-6235334.3700000001</v>
      </c>
    </row>
    <row r="11" spans="1:3">
      <c r="A11" s="126">
        <v>6</v>
      </c>
      <c r="B11" s="132" t="s">
        <v>239</v>
      </c>
      <c r="C11" s="130">
        <v>1795845660.7195499</v>
      </c>
    </row>
    <row r="12" spans="1:3" s="94" customFormat="1">
      <c r="A12" s="126">
        <v>7</v>
      </c>
      <c r="B12" s="127" t="s">
        <v>238</v>
      </c>
      <c r="C12" s="133">
        <v>272440248.92000002</v>
      </c>
    </row>
    <row r="13" spans="1:3" s="94" customFormat="1">
      <c r="A13" s="126">
        <v>8</v>
      </c>
      <c r="B13" s="134" t="s">
        <v>237</v>
      </c>
      <c r="C13" s="135">
        <v>222868.07</v>
      </c>
    </row>
    <row r="14" spans="1:3" s="94" customFormat="1" ht="25.5">
      <c r="A14" s="126">
        <v>9</v>
      </c>
      <c r="B14" s="136" t="s">
        <v>236</v>
      </c>
      <c r="C14" s="135">
        <v>0</v>
      </c>
    </row>
    <row r="15" spans="1:3" s="94" customFormat="1">
      <c r="A15" s="126">
        <v>10</v>
      </c>
      <c r="B15" s="137" t="s">
        <v>235</v>
      </c>
      <c r="C15" s="135">
        <v>264300912.28</v>
      </c>
    </row>
    <row r="16" spans="1:3" s="94" customFormat="1">
      <c r="A16" s="126">
        <v>11</v>
      </c>
      <c r="B16" s="138" t="s">
        <v>234</v>
      </c>
      <c r="C16" s="135">
        <v>0</v>
      </c>
    </row>
    <row r="17" spans="1:3" s="94" customFormat="1">
      <c r="A17" s="126">
        <v>12</v>
      </c>
      <c r="B17" s="137" t="s">
        <v>233</v>
      </c>
      <c r="C17" s="135">
        <v>0</v>
      </c>
    </row>
    <row r="18" spans="1:3" s="94" customFormat="1">
      <c r="A18" s="126">
        <v>13</v>
      </c>
      <c r="B18" s="137" t="s">
        <v>232</v>
      </c>
      <c r="C18" s="135">
        <v>0</v>
      </c>
    </row>
    <row r="19" spans="1:3" s="94" customFormat="1">
      <c r="A19" s="126">
        <v>14</v>
      </c>
      <c r="B19" s="137" t="s">
        <v>231</v>
      </c>
      <c r="C19" s="135">
        <v>0</v>
      </c>
    </row>
    <row r="20" spans="1:3" s="94" customFormat="1">
      <c r="A20" s="126">
        <v>15</v>
      </c>
      <c r="B20" s="137" t="s">
        <v>230</v>
      </c>
      <c r="C20" s="135">
        <v>0</v>
      </c>
    </row>
    <row r="21" spans="1:3" s="94" customFormat="1" ht="25.5">
      <c r="A21" s="126">
        <v>16</v>
      </c>
      <c r="B21" s="136" t="s">
        <v>229</v>
      </c>
      <c r="C21" s="135">
        <v>0</v>
      </c>
    </row>
    <row r="22" spans="1:3" s="94" customFormat="1">
      <c r="A22" s="126">
        <v>17</v>
      </c>
      <c r="B22" s="139" t="s">
        <v>228</v>
      </c>
      <c r="C22" s="135">
        <v>7916468.5699999994</v>
      </c>
    </row>
    <row r="23" spans="1:3" s="94" customFormat="1">
      <c r="A23" s="126">
        <v>18</v>
      </c>
      <c r="B23" s="136" t="s">
        <v>227</v>
      </c>
      <c r="C23" s="135">
        <v>0</v>
      </c>
    </row>
    <row r="24" spans="1:3" s="94" customFormat="1" ht="25.5">
      <c r="A24" s="126">
        <v>19</v>
      </c>
      <c r="B24" s="136" t="s">
        <v>204</v>
      </c>
      <c r="C24" s="135">
        <v>0</v>
      </c>
    </row>
    <row r="25" spans="1:3" s="94" customFormat="1">
      <c r="A25" s="126">
        <v>20</v>
      </c>
      <c r="B25" s="140" t="s">
        <v>226</v>
      </c>
      <c r="C25" s="135">
        <v>0</v>
      </c>
    </row>
    <row r="26" spans="1:3" s="94" customFormat="1">
      <c r="A26" s="126">
        <v>21</v>
      </c>
      <c r="B26" s="140" t="s">
        <v>225</v>
      </c>
      <c r="C26" s="135">
        <v>0</v>
      </c>
    </row>
    <row r="27" spans="1:3" s="94" customFormat="1">
      <c r="A27" s="126">
        <v>22</v>
      </c>
      <c r="B27" s="140" t="s">
        <v>224</v>
      </c>
      <c r="C27" s="135">
        <v>0</v>
      </c>
    </row>
    <row r="28" spans="1:3" s="94" customFormat="1">
      <c r="A28" s="126">
        <v>23</v>
      </c>
      <c r="B28" s="141" t="s">
        <v>223</v>
      </c>
      <c r="C28" s="133">
        <v>2059599051.9195499</v>
      </c>
    </row>
    <row r="29" spans="1:3" s="94" customFormat="1">
      <c r="A29" s="142"/>
      <c r="B29" s="143"/>
      <c r="C29" s="135"/>
    </row>
    <row r="30" spans="1:3" s="94" customFormat="1">
      <c r="A30" s="142">
        <v>24</v>
      </c>
      <c r="B30" s="141" t="s">
        <v>222</v>
      </c>
      <c r="C30" s="133">
        <v>490545400</v>
      </c>
    </row>
    <row r="31" spans="1:3" s="94" customFormat="1">
      <c r="A31" s="142">
        <v>25</v>
      </c>
      <c r="B31" s="131" t="s">
        <v>221</v>
      </c>
      <c r="C31" s="144">
        <v>490545400</v>
      </c>
    </row>
    <row r="32" spans="1:3" s="94" customFormat="1">
      <c r="A32" s="142">
        <v>26</v>
      </c>
      <c r="B32" s="145" t="s">
        <v>302</v>
      </c>
      <c r="C32" s="135">
        <v>0</v>
      </c>
    </row>
    <row r="33" spans="1:3" s="94" customFormat="1">
      <c r="A33" s="142">
        <v>27</v>
      </c>
      <c r="B33" s="145" t="s">
        <v>220</v>
      </c>
      <c r="C33" s="135">
        <v>490545400</v>
      </c>
    </row>
    <row r="34" spans="1:3" s="94" customFormat="1">
      <c r="A34" s="142">
        <v>28</v>
      </c>
      <c r="B34" s="131" t="s">
        <v>219</v>
      </c>
      <c r="C34" s="135">
        <v>0</v>
      </c>
    </row>
    <row r="35" spans="1:3" s="94" customFormat="1">
      <c r="A35" s="142">
        <v>29</v>
      </c>
      <c r="B35" s="141" t="s">
        <v>218</v>
      </c>
      <c r="C35" s="133">
        <v>0</v>
      </c>
    </row>
    <row r="36" spans="1:3" s="94" customFormat="1">
      <c r="A36" s="142">
        <v>30</v>
      </c>
      <c r="B36" s="136" t="s">
        <v>217</v>
      </c>
      <c r="C36" s="135">
        <v>0</v>
      </c>
    </row>
    <row r="37" spans="1:3" s="94" customFormat="1">
      <c r="A37" s="142">
        <v>31</v>
      </c>
      <c r="B37" s="137" t="s">
        <v>216</v>
      </c>
      <c r="C37" s="135">
        <v>0</v>
      </c>
    </row>
    <row r="38" spans="1:3" s="94" customFormat="1" ht="25.5">
      <c r="A38" s="142">
        <v>32</v>
      </c>
      <c r="B38" s="136" t="s">
        <v>215</v>
      </c>
      <c r="C38" s="135">
        <v>0</v>
      </c>
    </row>
    <row r="39" spans="1:3" s="94" customFormat="1" ht="25.5">
      <c r="A39" s="142">
        <v>33</v>
      </c>
      <c r="B39" s="136" t="s">
        <v>204</v>
      </c>
      <c r="C39" s="135">
        <v>0</v>
      </c>
    </row>
    <row r="40" spans="1:3" s="94" customFormat="1">
      <c r="A40" s="142">
        <v>34</v>
      </c>
      <c r="B40" s="140" t="s">
        <v>214</v>
      </c>
      <c r="C40" s="135">
        <v>0</v>
      </c>
    </row>
    <row r="41" spans="1:3" s="94" customFormat="1">
      <c r="A41" s="142">
        <v>35</v>
      </c>
      <c r="B41" s="141" t="s">
        <v>213</v>
      </c>
      <c r="C41" s="133">
        <v>490545400</v>
      </c>
    </row>
    <row r="42" spans="1:3" s="94" customFormat="1">
      <c r="A42" s="142"/>
      <c r="B42" s="143"/>
      <c r="C42" s="135"/>
    </row>
    <row r="43" spans="1:3" s="94" customFormat="1">
      <c r="A43" s="142">
        <v>36</v>
      </c>
      <c r="B43" s="146" t="s">
        <v>212</v>
      </c>
      <c r="C43" s="133">
        <v>776989743.30002511</v>
      </c>
    </row>
    <row r="44" spans="1:3" s="94" customFormat="1">
      <c r="A44" s="142">
        <v>37</v>
      </c>
      <c r="B44" s="131" t="s">
        <v>211</v>
      </c>
      <c r="C44" s="135">
        <v>566222328</v>
      </c>
    </row>
    <row r="45" spans="1:3" s="94" customFormat="1">
      <c r="A45" s="142">
        <v>38</v>
      </c>
      <c r="B45" s="131" t="s">
        <v>210</v>
      </c>
      <c r="C45" s="135">
        <v>0</v>
      </c>
    </row>
    <row r="46" spans="1:3" s="94" customFormat="1">
      <c r="A46" s="142">
        <v>39</v>
      </c>
      <c r="B46" s="131" t="s">
        <v>209</v>
      </c>
      <c r="C46" s="135">
        <v>210767415.30002508</v>
      </c>
    </row>
    <row r="47" spans="1:3" s="94" customFormat="1">
      <c r="A47" s="142">
        <v>40</v>
      </c>
      <c r="B47" s="146" t="s">
        <v>208</v>
      </c>
      <c r="C47" s="133">
        <v>0</v>
      </c>
    </row>
    <row r="48" spans="1:3" s="94" customFormat="1">
      <c r="A48" s="142">
        <v>41</v>
      </c>
      <c r="B48" s="136" t="s">
        <v>207</v>
      </c>
      <c r="C48" s="135">
        <v>0</v>
      </c>
    </row>
    <row r="49" spans="1:3" s="94" customFormat="1">
      <c r="A49" s="142">
        <v>42</v>
      </c>
      <c r="B49" s="137" t="s">
        <v>206</v>
      </c>
      <c r="C49" s="135">
        <v>0</v>
      </c>
    </row>
    <row r="50" spans="1:3" s="94" customFormat="1">
      <c r="A50" s="142">
        <v>43</v>
      </c>
      <c r="B50" s="136" t="s">
        <v>205</v>
      </c>
      <c r="C50" s="135">
        <v>0</v>
      </c>
    </row>
    <row r="51" spans="1:3" s="94" customFormat="1" ht="25.5">
      <c r="A51" s="142">
        <v>44</v>
      </c>
      <c r="B51" s="136" t="s">
        <v>204</v>
      </c>
      <c r="C51" s="135">
        <v>0</v>
      </c>
    </row>
    <row r="52" spans="1:3" s="94" customFormat="1" ht="13.5" thickBot="1">
      <c r="A52" s="147">
        <v>45</v>
      </c>
      <c r="B52" s="148" t="s">
        <v>203</v>
      </c>
      <c r="C52" s="149">
        <v>776989743.30002511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3" sqref="F23"/>
    </sheetView>
  </sheetViews>
  <sheetFormatPr defaultColWidth="9.140625" defaultRowHeight="12.75"/>
  <cols>
    <col min="1" max="1" width="9.42578125" style="321" bestFit="1" customWidth="1"/>
    <col min="2" max="2" width="59" style="321" customWidth="1"/>
    <col min="3" max="3" width="16.7109375" style="321" bestFit="1" customWidth="1"/>
    <col min="4" max="4" width="15.7109375" style="321" bestFit="1" customWidth="1"/>
    <col min="5" max="16384" width="9.140625" style="321"/>
  </cols>
  <sheetData>
    <row r="1" spans="1:4" ht="15">
      <c r="A1" s="383" t="s">
        <v>30</v>
      </c>
      <c r="B1" s="3" t="str">
        <f>'Info '!C2</f>
        <v>JSC TBC Bank</v>
      </c>
    </row>
    <row r="2" spans="1:4" s="288" customFormat="1" ht="15.75" customHeight="1">
      <c r="A2" s="288" t="s">
        <v>31</v>
      </c>
      <c r="B2" s="477">
        <v>44286</v>
      </c>
    </row>
    <row r="3" spans="1:4" s="288" customFormat="1" ht="15.75" customHeight="1"/>
    <row r="4" spans="1:4" ht="13.5" thickBot="1">
      <c r="A4" s="347" t="s">
        <v>405</v>
      </c>
      <c r="B4" s="391" t="s">
        <v>406</v>
      </c>
    </row>
    <row r="5" spans="1:4" s="392" customFormat="1" ht="12.75" customHeight="1">
      <c r="A5" s="451"/>
      <c r="B5" s="452" t="s">
        <v>409</v>
      </c>
      <c r="C5" s="384" t="s">
        <v>407</v>
      </c>
      <c r="D5" s="385" t="s">
        <v>408</v>
      </c>
    </row>
    <row r="6" spans="1:4" s="393" customFormat="1">
      <c r="A6" s="386">
        <v>1</v>
      </c>
      <c r="B6" s="446" t="s">
        <v>410</v>
      </c>
      <c r="C6" s="446"/>
      <c r="D6" s="387"/>
    </row>
    <row r="7" spans="1:4" s="393" customFormat="1">
      <c r="A7" s="388" t="s">
        <v>396</v>
      </c>
      <c r="B7" s="447" t="s">
        <v>411</v>
      </c>
      <c r="C7" s="439">
        <v>4.4999999999999998E-2</v>
      </c>
      <c r="D7" s="555">
        <v>851455377.12662601</v>
      </c>
    </row>
    <row r="8" spans="1:4" s="393" customFormat="1">
      <c r="A8" s="388" t="s">
        <v>397</v>
      </c>
      <c r="B8" s="447" t="s">
        <v>412</v>
      </c>
      <c r="C8" s="440">
        <v>0.06</v>
      </c>
      <c r="D8" s="555">
        <v>1135273836.1688347</v>
      </c>
    </row>
    <row r="9" spans="1:4" s="393" customFormat="1">
      <c r="A9" s="388" t="s">
        <v>398</v>
      </c>
      <c r="B9" s="447" t="s">
        <v>413</v>
      </c>
      <c r="C9" s="440">
        <v>0.08</v>
      </c>
      <c r="D9" s="555">
        <v>1513698448.2251129</v>
      </c>
    </row>
    <row r="10" spans="1:4" s="393" customFormat="1">
      <c r="A10" s="386" t="s">
        <v>399</v>
      </c>
      <c r="B10" s="446" t="s">
        <v>414</v>
      </c>
      <c r="C10" s="441"/>
      <c r="D10" s="554"/>
    </row>
    <row r="11" spans="1:4" s="394" customFormat="1">
      <c r="A11" s="389" t="s">
        <v>400</v>
      </c>
      <c r="B11" s="438" t="s">
        <v>480</v>
      </c>
      <c r="C11" s="442">
        <v>0</v>
      </c>
      <c r="D11" s="555">
        <v>0</v>
      </c>
    </row>
    <row r="12" spans="1:4" s="394" customFormat="1">
      <c r="A12" s="389" t="s">
        <v>401</v>
      </c>
      <c r="B12" s="438" t="s">
        <v>415</v>
      </c>
      <c r="C12" s="442">
        <v>0</v>
      </c>
      <c r="D12" s="555">
        <v>0</v>
      </c>
    </row>
    <row r="13" spans="1:4" s="394" customFormat="1">
      <c r="A13" s="389" t="s">
        <v>402</v>
      </c>
      <c r="B13" s="438" t="s">
        <v>416</v>
      </c>
      <c r="C13" s="442">
        <v>0.02</v>
      </c>
      <c r="D13" s="555">
        <v>378424612.05627823</v>
      </c>
    </row>
    <row r="14" spans="1:4" s="394" customFormat="1">
      <c r="A14" s="386" t="s">
        <v>403</v>
      </c>
      <c r="B14" s="446" t="s">
        <v>477</v>
      </c>
      <c r="C14" s="443"/>
      <c r="D14" s="554"/>
    </row>
    <row r="15" spans="1:4" s="394" customFormat="1">
      <c r="A15" s="389">
        <v>3.1</v>
      </c>
      <c r="B15" s="438" t="s">
        <v>421</v>
      </c>
      <c r="C15" s="442">
        <v>1.3073862462100364E-2</v>
      </c>
      <c r="D15" s="555">
        <v>247373566.51487342</v>
      </c>
    </row>
    <row r="16" spans="1:4" s="394" customFormat="1">
      <c r="A16" s="389">
        <v>3.2</v>
      </c>
      <c r="B16" s="438" t="s">
        <v>422</v>
      </c>
      <c r="C16" s="442">
        <v>1.7458743610642084E-2</v>
      </c>
      <c r="D16" s="555">
        <v>330340913.89236283</v>
      </c>
    </row>
    <row r="17" spans="1:6" s="393" customFormat="1">
      <c r="A17" s="389">
        <v>3.3</v>
      </c>
      <c r="B17" s="438" t="s">
        <v>423</v>
      </c>
      <c r="C17" s="442">
        <v>3.6578522968186006E-2</v>
      </c>
      <c r="D17" s="555">
        <v>692110668.19137263</v>
      </c>
    </row>
    <row r="18" spans="1:6" s="392" customFormat="1" ht="12.75" customHeight="1">
      <c r="A18" s="449"/>
      <c r="B18" s="450" t="s">
        <v>476</v>
      </c>
      <c r="C18" s="444" t="s">
        <v>407</v>
      </c>
      <c r="D18" s="448" t="s">
        <v>408</v>
      </c>
    </row>
    <row r="19" spans="1:6" s="393" customFormat="1">
      <c r="A19" s="390">
        <v>4</v>
      </c>
      <c r="B19" s="438" t="s">
        <v>417</v>
      </c>
      <c r="C19" s="442">
        <f>C7+C11+C12+C13+C15</f>
        <v>7.8073862462100366E-2</v>
      </c>
      <c r="D19" s="555">
        <v>1477253555.6977777</v>
      </c>
    </row>
    <row r="20" spans="1:6" s="393" customFormat="1">
      <c r="A20" s="390">
        <v>5</v>
      </c>
      <c r="B20" s="438" t="s">
        <v>137</v>
      </c>
      <c r="C20" s="442">
        <f>C8+C11+C12+C13+C16</f>
        <v>9.7458743610642079E-2</v>
      </c>
      <c r="D20" s="555">
        <v>1844039362.1174757</v>
      </c>
    </row>
    <row r="21" spans="1:6" s="393" customFormat="1" ht="13.5" thickBot="1">
      <c r="A21" s="395" t="s">
        <v>404</v>
      </c>
      <c r="B21" s="396" t="s">
        <v>418</v>
      </c>
      <c r="C21" s="445">
        <f>C9+C11+C12+C13+C17</f>
        <v>0.13657852296818601</v>
      </c>
      <c r="D21" s="566">
        <v>2584233728.472764</v>
      </c>
    </row>
    <row r="22" spans="1:6">
      <c r="F22" s="347"/>
    </row>
    <row r="23" spans="1:6" ht="51">
      <c r="B23" s="346" t="s">
        <v>479</v>
      </c>
    </row>
  </sheetData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pane xSplit="1" ySplit="5" topLeftCell="B18" activePane="bottomRight" state="frozen"/>
      <selection activeCell="B47" sqref="B47"/>
      <selection pane="topRight" activeCell="B47" sqref="B47"/>
      <selection pane="bottomLeft" activeCell="B47" sqref="B47"/>
      <selection pane="bottomRight" activeCell="C38" sqref="C38:C44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2" t="s">
        <v>30</v>
      </c>
      <c r="B1" s="3" t="str">
        <f>'Info '!C2</f>
        <v>JSC TBC Bank</v>
      </c>
      <c r="E1" s="4"/>
      <c r="F1" s="4"/>
    </row>
    <row r="2" spans="1:6" s="109" customFormat="1" ht="15.75" customHeight="1">
      <c r="A2" s="2" t="s">
        <v>31</v>
      </c>
      <c r="B2" s="477">
        <v>44286</v>
      </c>
    </row>
    <row r="3" spans="1:6" s="109" customFormat="1" ht="15.75" customHeight="1">
      <c r="A3" s="150"/>
    </row>
    <row r="4" spans="1:6" s="109" customFormat="1" ht="15.75" customHeight="1" thickBot="1">
      <c r="A4" s="109" t="s">
        <v>86</v>
      </c>
      <c r="B4" s="279" t="s">
        <v>286</v>
      </c>
      <c r="D4" s="54" t="s">
        <v>73</v>
      </c>
    </row>
    <row r="5" spans="1:6" ht="25.5">
      <c r="A5" s="151" t="s">
        <v>6</v>
      </c>
      <c r="B5" s="310" t="s">
        <v>340</v>
      </c>
      <c r="C5" s="152" t="s">
        <v>93</v>
      </c>
      <c r="D5" s="153" t="s">
        <v>94</v>
      </c>
    </row>
    <row r="6" spans="1:6">
      <c r="A6" s="115">
        <v>1</v>
      </c>
      <c r="B6" s="154" t="s">
        <v>35</v>
      </c>
      <c r="C6" s="155">
        <v>919405557.88999999</v>
      </c>
      <c r="D6" s="156"/>
      <c r="E6" s="157"/>
    </row>
    <row r="7" spans="1:6">
      <c r="A7" s="115">
        <v>2</v>
      </c>
      <c r="B7" s="158" t="s">
        <v>36</v>
      </c>
      <c r="C7" s="159">
        <v>2370586472.0899997</v>
      </c>
      <c r="D7" s="160"/>
      <c r="E7" s="157"/>
    </row>
    <row r="8" spans="1:6">
      <c r="A8" s="115">
        <v>3</v>
      </c>
      <c r="B8" s="158" t="s">
        <v>37</v>
      </c>
      <c r="C8" s="159">
        <v>1379935245.6400001</v>
      </c>
      <c r="D8" s="160"/>
      <c r="E8" s="157"/>
    </row>
    <row r="9" spans="1:6">
      <c r="A9" s="115">
        <v>4</v>
      </c>
      <c r="B9" s="158" t="s">
        <v>38</v>
      </c>
      <c r="C9" s="159">
        <v>0</v>
      </c>
      <c r="D9" s="160"/>
      <c r="E9" s="157"/>
    </row>
    <row r="10" spans="1:6">
      <c r="A10" s="115">
        <v>5</v>
      </c>
      <c r="B10" s="158" t="s">
        <v>39</v>
      </c>
      <c r="C10" s="159">
        <v>2226497080.2399998</v>
      </c>
      <c r="D10" s="160"/>
      <c r="E10" s="157"/>
    </row>
    <row r="11" spans="1:6">
      <c r="A11" s="115">
        <v>6.1</v>
      </c>
      <c r="B11" s="280" t="s">
        <v>40</v>
      </c>
      <c r="C11" s="161">
        <v>15024294132.949999</v>
      </c>
      <c r="D11" s="162"/>
      <c r="E11" s="163"/>
    </row>
    <row r="12" spans="1:6">
      <c r="A12" s="115">
        <v>6.2</v>
      </c>
      <c r="B12" s="281" t="s">
        <v>41</v>
      </c>
      <c r="C12" s="161">
        <v>-892713802.84000003</v>
      </c>
      <c r="D12" s="162"/>
      <c r="E12" s="163"/>
    </row>
    <row r="13" spans="1:6" s="560" customFormat="1">
      <c r="A13" s="562" t="s">
        <v>530</v>
      </c>
      <c r="B13" s="572" t="s">
        <v>532</v>
      </c>
      <c r="C13" s="563">
        <v>-72722355.329999998</v>
      </c>
      <c r="D13" s="564"/>
      <c r="E13" s="565"/>
    </row>
    <row r="14" spans="1:6" s="560" customFormat="1">
      <c r="A14" s="562" t="s">
        <v>531</v>
      </c>
      <c r="B14" s="572" t="s">
        <v>533</v>
      </c>
      <c r="C14" s="563">
        <v>-28490835.316050299</v>
      </c>
      <c r="D14" s="564"/>
      <c r="E14" s="565"/>
    </row>
    <row r="15" spans="1:6">
      <c r="A15" s="115">
        <v>6</v>
      </c>
      <c r="B15" s="158" t="s">
        <v>42</v>
      </c>
      <c r="C15" s="164">
        <f>C11+C12</f>
        <v>14131580330.109999</v>
      </c>
      <c r="D15" s="162"/>
      <c r="E15" s="157"/>
    </row>
    <row r="16" spans="1:6">
      <c r="A16" s="115">
        <v>7</v>
      </c>
      <c r="B16" s="158" t="s">
        <v>43</v>
      </c>
      <c r="C16" s="159">
        <v>298479835.11000001</v>
      </c>
      <c r="D16" s="160"/>
      <c r="E16" s="157"/>
    </row>
    <row r="17" spans="1:5">
      <c r="A17" s="115">
        <v>8</v>
      </c>
      <c r="B17" s="308" t="s">
        <v>199</v>
      </c>
      <c r="C17" s="159">
        <v>79423702.700000018</v>
      </c>
      <c r="D17" s="160"/>
      <c r="E17" s="157"/>
    </row>
    <row r="18" spans="1:5">
      <c r="A18" s="115">
        <v>9</v>
      </c>
      <c r="B18" s="158" t="s">
        <v>44</v>
      </c>
      <c r="C18" s="159">
        <v>39680594.727221996</v>
      </c>
      <c r="D18" s="160"/>
      <c r="E18" s="157"/>
    </row>
    <row r="19" spans="1:5">
      <c r="A19" s="115">
        <v>9.1</v>
      </c>
      <c r="B19" s="165" t="s">
        <v>88</v>
      </c>
      <c r="C19" s="161">
        <v>7916468.5699999994</v>
      </c>
      <c r="D19" s="160"/>
      <c r="E19" s="157"/>
    </row>
    <row r="20" spans="1:5">
      <c r="A20" s="115">
        <v>9.1999999999999993</v>
      </c>
      <c r="B20" s="165" t="s">
        <v>89</v>
      </c>
      <c r="C20" s="161">
        <v>30934137.117222004</v>
      </c>
      <c r="D20" s="160"/>
      <c r="E20" s="157"/>
    </row>
    <row r="21" spans="1:5">
      <c r="A21" s="115">
        <v>9.3000000000000007</v>
      </c>
      <c r="B21" s="282" t="s">
        <v>268</v>
      </c>
      <c r="C21" s="161">
        <v>3000</v>
      </c>
      <c r="D21" s="160"/>
      <c r="E21" s="157"/>
    </row>
    <row r="22" spans="1:5">
      <c r="A22" s="115">
        <v>10</v>
      </c>
      <c r="B22" s="158" t="s">
        <v>45</v>
      </c>
      <c r="C22" s="159">
        <v>669388585.19000006</v>
      </c>
      <c r="D22" s="160"/>
      <c r="E22" s="157"/>
    </row>
    <row r="23" spans="1:5">
      <c r="A23" s="115">
        <v>10.1</v>
      </c>
      <c r="B23" s="165" t="s">
        <v>90</v>
      </c>
      <c r="C23" s="159">
        <v>264300912.28</v>
      </c>
      <c r="D23" s="166" t="s">
        <v>92</v>
      </c>
      <c r="E23" s="157"/>
    </row>
    <row r="24" spans="1:5">
      <c r="A24" s="115">
        <v>11</v>
      </c>
      <c r="B24" s="167" t="s">
        <v>46</v>
      </c>
      <c r="C24" s="168">
        <v>540455654.6099999</v>
      </c>
      <c r="D24" s="169"/>
      <c r="E24" s="157"/>
    </row>
    <row r="25" spans="1:5" ht="15">
      <c r="A25" s="115">
        <v>12</v>
      </c>
      <c r="B25" s="170" t="s">
        <v>47</v>
      </c>
      <c r="C25" s="171">
        <f>SUM(C6:C10,C15:C18,C22,C24)</f>
        <v>22655433058.30722</v>
      </c>
      <c r="D25" s="172"/>
      <c r="E25" s="173"/>
    </row>
    <row r="26" spans="1:5">
      <c r="A26" s="115">
        <v>13</v>
      </c>
      <c r="B26" s="158" t="s">
        <v>49</v>
      </c>
      <c r="C26" s="174">
        <v>174383890.25</v>
      </c>
      <c r="D26" s="175"/>
      <c r="E26" s="157"/>
    </row>
    <row r="27" spans="1:5">
      <c r="A27" s="115">
        <v>14</v>
      </c>
      <c r="B27" s="158" t="s">
        <v>50</v>
      </c>
      <c r="C27" s="159">
        <v>3724554730.0699997</v>
      </c>
      <c r="D27" s="160"/>
      <c r="E27" s="157"/>
    </row>
    <row r="28" spans="1:5">
      <c r="A28" s="115">
        <v>15</v>
      </c>
      <c r="B28" s="158" t="s">
        <v>51</v>
      </c>
      <c r="C28" s="159">
        <v>4953285741.9400005</v>
      </c>
      <c r="D28" s="160"/>
      <c r="E28" s="157"/>
    </row>
    <row r="29" spans="1:5">
      <c r="A29" s="115">
        <v>16</v>
      </c>
      <c r="B29" s="158" t="s">
        <v>52</v>
      </c>
      <c r="C29" s="159">
        <v>5716319634.8700008</v>
      </c>
      <c r="D29" s="160"/>
      <c r="E29" s="157"/>
    </row>
    <row r="30" spans="1:5">
      <c r="A30" s="115">
        <v>17</v>
      </c>
      <c r="B30" s="158" t="s">
        <v>53</v>
      </c>
      <c r="C30" s="159">
        <v>1016516870.5700001</v>
      </c>
      <c r="D30" s="160"/>
      <c r="E30" s="157"/>
    </row>
    <row r="31" spans="1:5">
      <c r="A31" s="115">
        <v>18</v>
      </c>
      <c r="B31" s="158" t="s">
        <v>54</v>
      </c>
      <c r="C31" s="159">
        <v>3118732520.0446997</v>
      </c>
      <c r="D31" s="160"/>
      <c r="E31" s="157"/>
    </row>
    <row r="32" spans="1:5">
      <c r="A32" s="115">
        <v>19</v>
      </c>
      <c r="B32" s="158" t="s">
        <v>55</v>
      </c>
      <c r="C32" s="159">
        <v>128866788.04000001</v>
      </c>
      <c r="D32" s="160"/>
      <c r="E32" s="157"/>
    </row>
    <row r="33" spans="1:5">
      <c r="A33" s="115">
        <v>20</v>
      </c>
      <c r="B33" s="158" t="s">
        <v>56</v>
      </c>
      <c r="C33" s="159">
        <v>333416792.86000001</v>
      </c>
      <c r="D33" s="160"/>
      <c r="E33" s="157"/>
    </row>
    <row r="34" spans="1:5" s="567" customFormat="1">
      <c r="A34" s="568">
        <v>20.100000000000001</v>
      </c>
      <c r="B34" s="589" t="s">
        <v>534</v>
      </c>
      <c r="C34" s="570">
        <v>0</v>
      </c>
      <c r="D34" s="571"/>
      <c r="E34" s="569"/>
    </row>
    <row r="35" spans="1:5">
      <c r="A35" s="115">
        <v>21</v>
      </c>
      <c r="B35" s="167" t="s">
        <v>57</v>
      </c>
      <c r="C35" s="168">
        <v>1151690830</v>
      </c>
      <c r="D35" s="169"/>
      <c r="E35" s="157"/>
    </row>
    <row r="36" spans="1:5">
      <c r="A36" s="115">
        <v>21.1</v>
      </c>
      <c r="B36" s="176" t="s">
        <v>91</v>
      </c>
      <c r="C36" s="177">
        <v>566222328</v>
      </c>
      <c r="D36" s="178"/>
      <c r="E36" s="157"/>
    </row>
    <row r="37" spans="1:5" ht="15">
      <c r="A37" s="115">
        <v>22</v>
      </c>
      <c r="B37" s="170" t="s">
        <v>58</v>
      </c>
      <c r="C37" s="171">
        <f>SUM(C26:C35)</f>
        <v>20317767798.644703</v>
      </c>
      <c r="D37" s="172"/>
      <c r="E37" s="173"/>
    </row>
    <row r="38" spans="1:5">
      <c r="A38" s="115">
        <v>23</v>
      </c>
      <c r="B38" s="167" t="s">
        <v>60</v>
      </c>
      <c r="C38" s="159">
        <v>21015907.600000001</v>
      </c>
      <c r="D38" s="160"/>
      <c r="E38" s="157"/>
    </row>
    <row r="39" spans="1:5">
      <c r="A39" s="115">
        <v>24</v>
      </c>
      <c r="B39" s="167" t="s">
        <v>61</v>
      </c>
      <c r="C39" s="159">
        <v>0</v>
      </c>
      <c r="D39" s="160"/>
      <c r="E39" s="157"/>
    </row>
    <row r="40" spans="1:5">
      <c r="A40" s="115">
        <v>25</v>
      </c>
      <c r="B40" s="167" t="s">
        <v>62</v>
      </c>
      <c r="C40" s="159">
        <v>0</v>
      </c>
      <c r="D40" s="160"/>
      <c r="E40" s="157"/>
    </row>
    <row r="41" spans="1:5">
      <c r="A41" s="115">
        <v>26</v>
      </c>
      <c r="B41" s="167" t="s">
        <v>63</v>
      </c>
      <c r="C41" s="159">
        <v>514954864.44999999</v>
      </c>
      <c r="D41" s="160"/>
      <c r="E41" s="157"/>
    </row>
    <row r="42" spans="1:5">
      <c r="A42" s="115">
        <v>27</v>
      </c>
      <c r="B42" s="167" t="s">
        <v>64</v>
      </c>
      <c r="C42" s="159">
        <v>0</v>
      </c>
      <c r="D42" s="160"/>
      <c r="E42" s="157"/>
    </row>
    <row r="43" spans="1:5">
      <c r="A43" s="115">
        <v>28</v>
      </c>
      <c r="B43" s="167" t="s">
        <v>65</v>
      </c>
      <c r="C43" s="159">
        <v>1801471619.21</v>
      </c>
      <c r="D43" s="160"/>
      <c r="E43" s="157"/>
    </row>
    <row r="44" spans="1:5">
      <c r="A44" s="115">
        <v>29</v>
      </c>
      <c r="B44" s="167" t="s">
        <v>66</v>
      </c>
      <c r="C44" s="159">
        <v>222868.07</v>
      </c>
      <c r="D44" s="160"/>
      <c r="E44" s="157"/>
    </row>
    <row r="45" spans="1:5" ht="15.75" thickBot="1">
      <c r="A45" s="179">
        <v>30</v>
      </c>
      <c r="B45" s="180" t="s">
        <v>266</v>
      </c>
      <c r="C45" s="181">
        <f>SUM(C38:C44)</f>
        <v>2337665259.3300004</v>
      </c>
      <c r="D45" s="182"/>
      <c r="E45" s="17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F31" sqref="F31:F32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6" width="13" style="52" bestFit="1" customWidth="1"/>
    <col min="17" max="17" width="14.7109375" style="52" customWidth="1"/>
    <col min="18" max="18" width="13" style="52" bestFit="1" customWidth="1"/>
    <col min="19" max="19" width="34.85546875" style="52" customWidth="1"/>
    <col min="20" max="16384" width="9.140625" style="52"/>
  </cols>
  <sheetData>
    <row r="1" spans="1:19">
      <c r="A1" s="2" t="s">
        <v>30</v>
      </c>
      <c r="B1" s="3" t="str">
        <f>'Info '!C2</f>
        <v>JSC TBC Bank</v>
      </c>
    </row>
    <row r="2" spans="1:19">
      <c r="A2" s="2" t="s">
        <v>31</v>
      </c>
      <c r="B2" s="477">
        <v>44286</v>
      </c>
    </row>
    <row r="4" spans="1:19" ht="26.25" thickBot="1">
      <c r="A4" s="4" t="s">
        <v>249</v>
      </c>
      <c r="B4" s="332" t="s">
        <v>375</v>
      </c>
    </row>
    <row r="5" spans="1:19" s="318" customFormat="1">
      <c r="A5" s="313"/>
      <c r="B5" s="314"/>
      <c r="C5" s="315" t="s">
        <v>0</v>
      </c>
      <c r="D5" s="315" t="s">
        <v>1</v>
      </c>
      <c r="E5" s="315" t="s">
        <v>2</v>
      </c>
      <c r="F5" s="315" t="s">
        <v>3</v>
      </c>
      <c r="G5" s="315" t="s">
        <v>4</v>
      </c>
      <c r="H5" s="315" t="s">
        <v>5</v>
      </c>
      <c r="I5" s="315" t="s">
        <v>8</v>
      </c>
      <c r="J5" s="315" t="s">
        <v>9</v>
      </c>
      <c r="K5" s="315" t="s">
        <v>10</v>
      </c>
      <c r="L5" s="315" t="s">
        <v>11</v>
      </c>
      <c r="M5" s="315" t="s">
        <v>12</v>
      </c>
      <c r="N5" s="315" t="s">
        <v>13</v>
      </c>
      <c r="O5" s="315" t="s">
        <v>358</v>
      </c>
      <c r="P5" s="315" t="s">
        <v>359</v>
      </c>
      <c r="Q5" s="315" t="s">
        <v>360</v>
      </c>
      <c r="R5" s="316" t="s">
        <v>361</v>
      </c>
      <c r="S5" s="317" t="s">
        <v>362</v>
      </c>
    </row>
    <row r="6" spans="1:19" s="318" customFormat="1" ht="99" customHeight="1">
      <c r="A6" s="319"/>
      <c r="B6" s="512" t="s">
        <v>363</v>
      </c>
      <c r="C6" s="508">
        <v>0</v>
      </c>
      <c r="D6" s="509"/>
      <c r="E6" s="508">
        <v>0.2</v>
      </c>
      <c r="F6" s="509"/>
      <c r="G6" s="508">
        <v>0.35</v>
      </c>
      <c r="H6" s="509"/>
      <c r="I6" s="508">
        <v>0.5</v>
      </c>
      <c r="J6" s="509"/>
      <c r="K6" s="508">
        <v>0.75</v>
      </c>
      <c r="L6" s="509"/>
      <c r="M6" s="508">
        <v>1</v>
      </c>
      <c r="N6" s="509"/>
      <c r="O6" s="508">
        <v>1.5</v>
      </c>
      <c r="P6" s="509"/>
      <c r="Q6" s="508">
        <v>2.5</v>
      </c>
      <c r="R6" s="509"/>
      <c r="S6" s="510" t="s">
        <v>248</v>
      </c>
    </row>
    <row r="7" spans="1:19" s="318" customFormat="1" ht="30.75" customHeight="1">
      <c r="A7" s="319"/>
      <c r="B7" s="513"/>
      <c r="C7" s="309" t="s">
        <v>251</v>
      </c>
      <c r="D7" s="309" t="s">
        <v>250</v>
      </c>
      <c r="E7" s="309" t="s">
        <v>251</v>
      </c>
      <c r="F7" s="309" t="s">
        <v>250</v>
      </c>
      <c r="G7" s="309" t="s">
        <v>251</v>
      </c>
      <c r="H7" s="309" t="s">
        <v>250</v>
      </c>
      <c r="I7" s="309" t="s">
        <v>251</v>
      </c>
      <c r="J7" s="309" t="s">
        <v>250</v>
      </c>
      <c r="K7" s="309" t="s">
        <v>251</v>
      </c>
      <c r="L7" s="309" t="s">
        <v>250</v>
      </c>
      <c r="M7" s="309" t="s">
        <v>251</v>
      </c>
      <c r="N7" s="309" t="s">
        <v>250</v>
      </c>
      <c r="O7" s="309" t="s">
        <v>251</v>
      </c>
      <c r="P7" s="309" t="s">
        <v>250</v>
      </c>
      <c r="Q7" s="309" t="s">
        <v>251</v>
      </c>
      <c r="R7" s="309" t="s">
        <v>250</v>
      </c>
      <c r="S7" s="511"/>
    </row>
    <row r="8" spans="1:19" s="185" customFormat="1">
      <c r="A8" s="183">
        <v>1</v>
      </c>
      <c r="B8" s="1" t="s">
        <v>96</v>
      </c>
      <c r="C8" s="184">
        <v>1603284212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  <c r="M8" s="184">
        <v>2371953422.291204</v>
      </c>
      <c r="N8" s="184">
        <v>0</v>
      </c>
      <c r="O8" s="184">
        <v>0</v>
      </c>
      <c r="P8" s="184">
        <v>0</v>
      </c>
      <c r="Q8" s="184">
        <v>0</v>
      </c>
      <c r="R8" s="184">
        <v>0</v>
      </c>
      <c r="S8" s="333">
        <v>2371953422.291204</v>
      </c>
    </row>
    <row r="9" spans="1:19" s="185" customFormat="1">
      <c r="A9" s="183">
        <v>2</v>
      </c>
      <c r="B9" s="1" t="s">
        <v>97</v>
      </c>
      <c r="C9" s="184"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84">
        <v>0</v>
      </c>
      <c r="Q9" s="184">
        <v>0</v>
      </c>
      <c r="R9" s="184">
        <v>0</v>
      </c>
      <c r="S9" s="333">
        <v>0</v>
      </c>
    </row>
    <row r="10" spans="1:19" s="185" customFormat="1">
      <c r="A10" s="183">
        <v>3</v>
      </c>
      <c r="B10" s="1" t="s">
        <v>269</v>
      </c>
      <c r="C10" s="184">
        <v>103906904.44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12250</v>
      </c>
      <c r="O10" s="184">
        <v>0</v>
      </c>
      <c r="P10" s="184">
        <v>0</v>
      </c>
      <c r="Q10" s="184">
        <v>0</v>
      </c>
      <c r="R10" s="184">
        <v>0</v>
      </c>
      <c r="S10" s="333">
        <v>12250</v>
      </c>
    </row>
    <row r="11" spans="1:19" s="185" customFormat="1">
      <c r="A11" s="183">
        <v>4</v>
      </c>
      <c r="B11" s="1" t="s">
        <v>98</v>
      </c>
      <c r="C11" s="184">
        <v>205325583.06999993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120258370.11999999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333">
        <v>60129185.059999995</v>
      </c>
    </row>
    <row r="12" spans="1:19" s="185" customFormat="1">
      <c r="A12" s="183">
        <v>5</v>
      </c>
      <c r="B12" s="1" t="s">
        <v>99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0</v>
      </c>
      <c r="N12" s="184">
        <v>0</v>
      </c>
      <c r="O12" s="184">
        <v>0</v>
      </c>
      <c r="P12" s="184">
        <v>0</v>
      </c>
      <c r="Q12" s="184">
        <v>0</v>
      </c>
      <c r="R12" s="184">
        <v>0</v>
      </c>
      <c r="S12" s="333">
        <v>0</v>
      </c>
    </row>
    <row r="13" spans="1:19" s="185" customFormat="1">
      <c r="A13" s="183">
        <v>6</v>
      </c>
      <c r="B13" s="1" t="s">
        <v>100</v>
      </c>
      <c r="C13" s="184">
        <v>0</v>
      </c>
      <c r="D13" s="184">
        <v>0</v>
      </c>
      <c r="E13" s="184">
        <v>1375203899.7510684</v>
      </c>
      <c r="F13" s="184">
        <v>3520577.5400999999</v>
      </c>
      <c r="G13" s="184">
        <v>0</v>
      </c>
      <c r="H13" s="184">
        <v>0</v>
      </c>
      <c r="I13" s="184">
        <v>27175677.989100002</v>
      </c>
      <c r="J13" s="184">
        <v>72395424.863400012</v>
      </c>
      <c r="K13" s="184">
        <v>0</v>
      </c>
      <c r="L13" s="184">
        <v>0</v>
      </c>
      <c r="M13" s="184">
        <v>7412406.9687380008</v>
      </c>
      <c r="N13" s="184">
        <v>21808601.182</v>
      </c>
      <c r="O13" s="184">
        <v>0</v>
      </c>
      <c r="P13" s="184">
        <v>0</v>
      </c>
      <c r="Q13" s="184">
        <v>0</v>
      </c>
      <c r="R13" s="184">
        <v>0</v>
      </c>
      <c r="S13" s="333">
        <v>354751455.0352217</v>
      </c>
    </row>
    <row r="14" spans="1:19" s="185" customFormat="1">
      <c r="A14" s="183">
        <v>7</v>
      </c>
      <c r="B14" s="1" t="s">
        <v>101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5776084741.4681978</v>
      </c>
      <c r="N14" s="184">
        <v>1374644775.0458</v>
      </c>
      <c r="O14" s="184">
        <v>0</v>
      </c>
      <c r="P14" s="184">
        <v>0</v>
      </c>
      <c r="Q14" s="184">
        <v>0</v>
      </c>
      <c r="R14" s="184">
        <v>0</v>
      </c>
      <c r="S14" s="333">
        <v>7150729516.513998</v>
      </c>
    </row>
    <row r="15" spans="1:19" s="185" customFormat="1">
      <c r="A15" s="183">
        <v>8</v>
      </c>
      <c r="B15" s="1" t="s">
        <v>102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3400467760.9926004</v>
      </c>
      <c r="L15" s="184">
        <v>93274847.9683</v>
      </c>
      <c r="M15" s="184">
        <v>0</v>
      </c>
      <c r="N15" s="184">
        <v>0</v>
      </c>
      <c r="O15" s="184">
        <v>0</v>
      </c>
      <c r="P15" s="184">
        <v>0</v>
      </c>
      <c r="Q15" s="184">
        <v>0</v>
      </c>
      <c r="R15" s="184">
        <v>0</v>
      </c>
      <c r="S15" s="333">
        <v>2620306956.7206755</v>
      </c>
    </row>
    <row r="16" spans="1:19" s="185" customFormat="1">
      <c r="A16" s="183">
        <v>9</v>
      </c>
      <c r="B16" s="1" t="s">
        <v>103</v>
      </c>
      <c r="C16" s="184">
        <v>0</v>
      </c>
      <c r="D16" s="184">
        <v>0</v>
      </c>
      <c r="E16" s="184">
        <v>0</v>
      </c>
      <c r="F16" s="184">
        <v>0</v>
      </c>
      <c r="G16" s="184">
        <v>3076808011.9033985</v>
      </c>
      <c r="H16" s="184">
        <v>22236253.902900007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84">
        <v>0</v>
      </c>
      <c r="R16" s="184">
        <v>0</v>
      </c>
      <c r="S16" s="333">
        <v>1084665493.0322044</v>
      </c>
    </row>
    <row r="17" spans="1:19" s="185" customFormat="1">
      <c r="A17" s="183">
        <v>10</v>
      </c>
      <c r="B17" s="1" t="s">
        <v>104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34814208.010199986</v>
      </c>
      <c r="J17" s="184">
        <v>623737.97739999997</v>
      </c>
      <c r="K17" s="184">
        <v>0</v>
      </c>
      <c r="L17" s="184">
        <v>0</v>
      </c>
      <c r="M17" s="184">
        <v>89750482.086699963</v>
      </c>
      <c r="N17" s="184">
        <v>918733.57259999996</v>
      </c>
      <c r="O17" s="184">
        <v>10806462.361700002</v>
      </c>
      <c r="P17" s="184">
        <v>33496.936199999996</v>
      </c>
      <c r="Q17" s="184">
        <v>0</v>
      </c>
      <c r="R17" s="184">
        <v>0</v>
      </c>
      <c r="S17" s="333">
        <v>124648127.59994996</v>
      </c>
    </row>
    <row r="18" spans="1:19" s="185" customFormat="1">
      <c r="A18" s="183">
        <v>11</v>
      </c>
      <c r="B18" s="1" t="s">
        <v>105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84">
        <v>0</v>
      </c>
      <c r="M18" s="184">
        <v>575406374.42499995</v>
      </c>
      <c r="N18" s="184">
        <v>0</v>
      </c>
      <c r="O18" s="184">
        <v>299324484.42989999</v>
      </c>
      <c r="P18" s="184">
        <v>0</v>
      </c>
      <c r="Q18" s="184">
        <v>22258456.050000008</v>
      </c>
      <c r="R18" s="184">
        <v>0</v>
      </c>
      <c r="S18" s="333">
        <v>1080039241.19485</v>
      </c>
    </row>
    <row r="19" spans="1:19" s="185" customFormat="1">
      <c r="A19" s="183">
        <v>12</v>
      </c>
      <c r="B19" s="1" t="s">
        <v>106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4">
        <v>0</v>
      </c>
      <c r="Q19" s="184">
        <v>0</v>
      </c>
      <c r="R19" s="184">
        <v>0</v>
      </c>
      <c r="S19" s="333">
        <v>0</v>
      </c>
    </row>
    <row r="20" spans="1:19" s="185" customFormat="1">
      <c r="A20" s="183">
        <v>13</v>
      </c>
      <c r="B20" s="1" t="s">
        <v>247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84">
        <v>0</v>
      </c>
      <c r="Q20" s="184">
        <v>0</v>
      </c>
      <c r="R20" s="184">
        <v>0</v>
      </c>
      <c r="S20" s="333">
        <v>0</v>
      </c>
    </row>
    <row r="21" spans="1:19" s="185" customFormat="1">
      <c r="A21" s="183">
        <v>14</v>
      </c>
      <c r="B21" s="1" t="s">
        <v>108</v>
      </c>
      <c r="C21" s="184">
        <v>919405557.88999999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2620270724.0289502</v>
      </c>
      <c r="N21" s="184">
        <v>31407406.27255341</v>
      </c>
      <c r="O21" s="184">
        <v>0</v>
      </c>
      <c r="P21" s="184">
        <v>0</v>
      </c>
      <c r="Q21" s="184">
        <v>30934137.117222004</v>
      </c>
      <c r="R21" s="184">
        <v>0</v>
      </c>
      <c r="S21" s="333">
        <v>2729013473.0936189</v>
      </c>
    </row>
    <row r="22" spans="1:19" ht="13.5" thickBot="1">
      <c r="A22" s="186"/>
      <c r="B22" s="187" t="s">
        <v>109</v>
      </c>
      <c r="C22" s="188">
        <v>2831922257.4000001</v>
      </c>
      <c r="D22" s="188">
        <v>0</v>
      </c>
      <c r="E22" s="188">
        <v>1375203899.7463684</v>
      </c>
      <c r="F22" s="188">
        <v>3520577.5400999999</v>
      </c>
      <c r="G22" s="188">
        <v>3076808011.9033985</v>
      </c>
      <c r="H22" s="188">
        <v>22236253.902900007</v>
      </c>
      <c r="I22" s="188">
        <v>182248256.11929998</v>
      </c>
      <c r="J22" s="188">
        <v>73019162.840800017</v>
      </c>
      <c r="K22" s="188">
        <v>3400467760.9926004</v>
      </c>
      <c r="L22" s="188">
        <v>93274847.9683</v>
      </c>
      <c r="M22" s="188">
        <v>11440878151.268789</v>
      </c>
      <c r="N22" s="188">
        <v>1428791766.0729532</v>
      </c>
      <c r="O22" s="188">
        <v>310130946.79159999</v>
      </c>
      <c r="P22" s="188">
        <v>33496.936199999996</v>
      </c>
      <c r="Q22" s="188">
        <v>53192593.167222008</v>
      </c>
      <c r="R22" s="188">
        <v>0</v>
      </c>
      <c r="S22" s="334">
        <v>17576249120.541721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pane xSplit="2" ySplit="6" topLeftCell="Q7" activePane="bottomRight" state="frozen"/>
      <selection activeCell="B9" sqref="B9"/>
      <selection pane="topRight" activeCell="B9" sqref="B9"/>
      <selection pane="bottomLeft" activeCell="B9" sqref="B9"/>
      <selection pane="bottomRight" activeCell="C7" sqref="C7:V21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52"/>
  </cols>
  <sheetData>
    <row r="1" spans="1:22">
      <c r="A1" s="2" t="s">
        <v>30</v>
      </c>
      <c r="B1" s="3" t="str">
        <f>'Info '!C2</f>
        <v>JSC TBC Bank</v>
      </c>
    </row>
    <row r="2" spans="1:22">
      <c r="A2" s="2" t="s">
        <v>31</v>
      </c>
      <c r="B2" s="477">
        <v>44286</v>
      </c>
    </row>
    <row r="4" spans="1:22" ht="13.5" thickBot="1">
      <c r="A4" s="4" t="s">
        <v>366</v>
      </c>
      <c r="B4" s="189" t="s">
        <v>95</v>
      </c>
      <c r="V4" s="54" t="s">
        <v>73</v>
      </c>
    </row>
    <row r="5" spans="1:22" ht="12.75" customHeight="1">
      <c r="A5" s="190"/>
      <c r="B5" s="191"/>
      <c r="C5" s="514" t="s">
        <v>277</v>
      </c>
      <c r="D5" s="515"/>
      <c r="E5" s="515"/>
      <c r="F5" s="515"/>
      <c r="G5" s="515"/>
      <c r="H5" s="515"/>
      <c r="I5" s="515"/>
      <c r="J5" s="515"/>
      <c r="K5" s="515"/>
      <c r="L5" s="516"/>
      <c r="M5" s="517" t="s">
        <v>278</v>
      </c>
      <c r="N5" s="518"/>
      <c r="O5" s="518"/>
      <c r="P5" s="518"/>
      <c r="Q5" s="518"/>
      <c r="R5" s="518"/>
      <c r="S5" s="519"/>
      <c r="T5" s="522" t="s">
        <v>364</v>
      </c>
      <c r="U5" s="522" t="s">
        <v>365</v>
      </c>
      <c r="V5" s="520" t="s">
        <v>121</v>
      </c>
    </row>
    <row r="6" spans="1:22" s="121" customFormat="1" ht="102">
      <c r="A6" s="118"/>
      <c r="B6" s="192"/>
      <c r="C6" s="193" t="s">
        <v>110</v>
      </c>
      <c r="D6" s="285" t="s">
        <v>111</v>
      </c>
      <c r="E6" s="220" t="s">
        <v>280</v>
      </c>
      <c r="F6" s="220" t="s">
        <v>281</v>
      </c>
      <c r="G6" s="285" t="s">
        <v>284</v>
      </c>
      <c r="H6" s="285" t="s">
        <v>279</v>
      </c>
      <c r="I6" s="285" t="s">
        <v>112</v>
      </c>
      <c r="J6" s="285" t="s">
        <v>113</v>
      </c>
      <c r="K6" s="194" t="s">
        <v>114</v>
      </c>
      <c r="L6" s="195" t="s">
        <v>115</v>
      </c>
      <c r="M6" s="193" t="s">
        <v>282</v>
      </c>
      <c r="N6" s="194" t="s">
        <v>116</v>
      </c>
      <c r="O6" s="194" t="s">
        <v>117</v>
      </c>
      <c r="P6" s="194" t="s">
        <v>118</v>
      </c>
      <c r="Q6" s="194" t="s">
        <v>119</v>
      </c>
      <c r="R6" s="194" t="s">
        <v>120</v>
      </c>
      <c r="S6" s="311" t="s">
        <v>283</v>
      </c>
      <c r="T6" s="523"/>
      <c r="U6" s="523"/>
      <c r="V6" s="521"/>
    </row>
    <row r="7" spans="1:22" s="185" customFormat="1">
      <c r="A7" s="196">
        <v>1</v>
      </c>
      <c r="B7" s="1" t="s">
        <v>96</v>
      </c>
      <c r="C7" s="197">
        <v>0</v>
      </c>
      <c r="D7" s="184">
        <v>0</v>
      </c>
      <c r="E7" s="184">
        <v>0</v>
      </c>
      <c r="F7" s="184">
        <v>0</v>
      </c>
      <c r="G7" s="184">
        <v>0</v>
      </c>
      <c r="H7" s="184">
        <v>0</v>
      </c>
      <c r="I7" s="184">
        <v>0</v>
      </c>
      <c r="J7" s="184">
        <v>0</v>
      </c>
      <c r="K7" s="184">
        <v>0</v>
      </c>
      <c r="L7" s="198">
        <v>0</v>
      </c>
      <c r="M7" s="197">
        <v>0</v>
      </c>
      <c r="N7" s="184">
        <v>0</v>
      </c>
      <c r="O7" s="184">
        <v>0</v>
      </c>
      <c r="P7" s="184">
        <v>0</v>
      </c>
      <c r="Q7" s="184">
        <v>0</v>
      </c>
      <c r="R7" s="184">
        <v>0</v>
      </c>
      <c r="S7" s="198">
        <v>0</v>
      </c>
      <c r="T7" s="320">
        <v>0</v>
      </c>
      <c r="U7" s="320">
        <v>0</v>
      </c>
      <c r="V7" s="199">
        <v>0</v>
      </c>
    </row>
    <row r="8" spans="1:22" s="185" customFormat="1">
      <c r="A8" s="196">
        <v>2</v>
      </c>
      <c r="B8" s="1" t="s">
        <v>97</v>
      </c>
      <c r="C8" s="197">
        <v>0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98">
        <v>0</v>
      </c>
      <c r="M8" s="197">
        <v>0</v>
      </c>
      <c r="N8" s="184">
        <v>0</v>
      </c>
      <c r="O8" s="184">
        <v>0</v>
      </c>
      <c r="P8" s="184">
        <v>0</v>
      </c>
      <c r="Q8" s="184">
        <v>0</v>
      </c>
      <c r="R8" s="184">
        <v>0</v>
      </c>
      <c r="S8" s="198">
        <v>0</v>
      </c>
      <c r="T8" s="320">
        <v>0</v>
      </c>
      <c r="U8" s="320">
        <v>0</v>
      </c>
      <c r="V8" s="199">
        <v>0</v>
      </c>
    </row>
    <row r="9" spans="1:22" s="185" customFormat="1">
      <c r="A9" s="196">
        <v>3</v>
      </c>
      <c r="B9" s="1" t="s">
        <v>270</v>
      </c>
      <c r="C9" s="197">
        <v>0</v>
      </c>
      <c r="D9" s="184">
        <v>6250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98">
        <v>0</v>
      </c>
      <c r="M9" s="197">
        <v>0</v>
      </c>
      <c r="N9" s="184">
        <v>0</v>
      </c>
      <c r="O9" s="184">
        <v>0</v>
      </c>
      <c r="P9" s="184">
        <v>0</v>
      </c>
      <c r="Q9" s="184">
        <v>0</v>
      </c>
      <c r="R9" s="184">
        <v>0</v>
      </c>
      <c r="S9" s="198">
        <v>0</v>
      </c>
      <c r="T9" s="320">
        <v>0</v>
      </c>
      <c r="U9" s="320">
        <v>6250</v>
      </c>
      <c r="V9" s="199">
        <v>6250</v>
      </c>
    </row>
    <row r="10" spans="1:22" s="185" customFormat="1">
      <c r="A10" s="196">
        <v>4</v>
      </c>
      <c r="B10" s="1" t="s">
        <v>98</v>
      </c>
      <c r="C10" s="197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98">
        <v>0</v>
      </c>
      <c r="M10" s="197">
        <v>0</v>
      </c>
      <c r="N10" s="184">
        <v>0</v>
      </c>
      <c r="O10" s="184">
        <v>0</v>
      </c>
      <c r="P10" s="184">
        <v>0</v>
      </c>
      <c r="Q10" s="184">
        <v>0</v>
      </c>
      <c r="R10" s="184">
        <v>0</v>
      </c>
      <c r="S10" s="198">
        <v>0</v>
      </c>
      <c r="T10" s="320">
        <v>0</v>
      </c>
      <c r="U10" s="320">
        <v>0</v>
      </c>
      <c r="V10" s="199">
        <v>0</v>
      </c>
    </row>
    <row r="11" spans="1:22" s="185" customFormat="1">
      <c r="A11" s="196">
        <v>5</v>
      </c>
      <c r="B11" s="1" t="s">
        <v>99</v>
      </c>
      <c r="C11" s="197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98">
        <v>0</v>
      </c>
      <c r="M11" s="197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198">
        <v>0</v>
      </c>
      <c r="T11" s="320">
        <v>0</v>
      </c>
      <c r="U11" s="320">
        <v>0</v>
      </c>
      <c r="V11" s="199">
        <v>0</v>
      </c>
    </row>
    <row r="12" spans="1:22" s="185" customFormat="1">
      <c r="A12" s="196">
        <v>6</v>
      </c>
      <c r="B12" s="1" t="s">
        <v>100</v>
      </c>
      <c r="C12" s="197">
        <v>0</v>
      </c>
      <c r="D12" s="184">
        <v>1021122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98">
        <v>0</v>
      </c>
      <c r="M12" s="197">
        <v>0</v>
      </c>
      <c r="N12" s="184">
        <v>0</v>
      </c>
      <c r="O12" s="184">
        <v>0</v>
      </c>
      <c r="P12" s="184">
        <v>0</v>
      </c>
      <c r="Q12" s="184">
        <v>0</v>
      </c>
      <c r="R12" s="184">
        <v>85295</v>
      </c>
      <c r="S12" s="198">
        <v>0</v>
      </c>
      <c r="T12" s="320">
        <v>1021122</v>
      </c>
      <c r="U12" s="320">
        <v>85295</v>
      </c>
      <c r="V12" s="199">
        <v>1106417</v>
      </c>
    </row>
    <row r="13" spans="1:22" s="185" customFormat="1">
      <c r="A13" s="196">
        <v>7</v>
      </c>
      <c r="B13" s="1" t="s">
        <v>101</v>
      </c>
      <c r="C13" s="197">
        <v>0</v>
      </c>
      <c r="D13" s="184">
        <v>207501349.42309996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98">
        <v>0</v>
      </c>
      <c r="M13" s="197">
        <v>11601550.860200001</v>
      </c>
      <c r="N13" s="184">
        <v>0</v>
      </c>
      <c r="O13" s="184">
        <v>33087347.627799999</v>
      </c>
      <c r="P13" s="184">
        <v>0</v>
      </c>
      <c r="Q13" s="184">
        <v>0</v>
      </c>
      <c r="R13" s="184">
        <v>195661792.27790001</v>
      </c>
      <c r="S13" s="198">
        <v>0</v>
      </c>
      <c r="T13" s="320">
        <v>205711657.39899999</v>
      </c>
      <c r="U13" s="320">
        <v>242140382.78999999</v>
      </c>
      <c r="V13" s="199">
        <v>447852040.18899995</v>
      </c>
    </row>
    <row r="14" spans="1:22" s="185" customFormat="1">
      <c r="A14" s="196">
        <v>8</v>
      </c>
      <c r="B14" s="1" t="s">
        <v>102</v>
      </c>
      <c r="C14" s="197">
        <v>0</v>
      </c>
      <c r="D14" s="184">
        <v>46896457.770200007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98">
        <v>0</v>
      </c>
      <c r="M14" s="197">
        <v>0</v>
      </c>
      <c r="N14" s="184">
        <v>0</v>
      </c>
      <c r="O14" s="184">
        <v>336038.29930000001</v>
      </c>
      <c r="P14" s="184">
        <v>0</v>
      </c>
      <c r="Q14" s="184">
        <v>0</v>
      </c>
      <c r="R14" s="184">
        <v>0</v>
      </c>
      <c r="S14" s="198">
        <v>0</v>
      </c>
      <c r="T14" s="320">
        <v>41902658.391400009</v>
      </c>
      <c r="U14" s="320">
        <v>6822365.0967999995</v>
      </c>
      <c r="V14" s="199">
        <v>47232496.069500007</v>
      </c>
    </row>
    <row r="15" spans="1:22" s="185" customFormat="1">
      <c r="A15" s="196">
        <v>9</v>
      </c>
      <c r="B15" s="1" t="s">
        <v>103</v>
      </c>
      <c r="C15" s="197">
        <v>0</v>
      </c>
      <c r="D15" s="184">
        <v>4513257.5153000001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0</v>
      </c>
      <c r="L15" s="198">
        <v>0</v>
      </c>
      <c r="M15" s="197">
        <v>1492527.4187</v>
      </c>
      <c r="N15" s="184">
        <v>0</v>
      </c>
      <c r="O15" s="184">
        <v>82728.736000000004</v>
      </c>
      <c r="P15" s="184">
        <v>0</v>
      </c>
      <c r="Q15" s="184">
        <v>0</v>
      </c>
      <c r="R15" s="184">
        <v>0</v>
      </c>
      <c r="S15" s="198">
        <v>0</v>
      </c>
      <c r="T15" s="320">
        <v>3591419.2767000003</v>
      </c>
      <c r="U15" s="320">
        <v>1157287.69</v>
      </c>
      <c r="V15" s="199">
        <v>6088513.6699999999</v>
      </c>
    </row>
    <row r="16" spans="1:22" s="185" customFormat="1">
      <c r="A16" s="196">
        <v>10</v>
      </c>
      <c r="B16" s="1" t="s">
        <v>104</v>
      </c>
      <c r="C16" s="197">
        <v>0</v>
      </c>
      <c r="D16" s="184">
        <v>699505.99659999995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98">
        <v>0</v>
      </c>
      <c r="M16" s="197">
        <v>0</v>
      </c>
      <c r="N16" s="184">
        <v>0</v>
      </c>
      <c r="O16" s="184">
        <v>0</v>
      </c>
      <c r="P16" s="184">
        <v>0</v>
      </c>
      <c r="Q16" s="184">
        <v>0</v>
      </c>
      <c r="R16" s="184">
        <v>0</v>
      </c>
      <c r="S16" s="198">
        <v>0</v>
      </c>
      <c r="T16" s="320">
        <v>178993.07</v>
      </c>
      <c r="U16" s="320">
        <v>520512.92660000001</v>
      </c>
      <c r="V16" s="199">
        <v>699505.99659999995</v>
      </c>
    </row>
    <row r="17" spans="1:22" s="185" customFormat="1">
      <c r="A17" s="196">
        <v>11</v>
      </c>
      <c r="B17" s="1" t="s">
        <v>105</v>
      </c>
      <c r="C17" s="197">
        <v>0</v>
      </c>
      <c r="D17" s="184">
        <v>31853257.6351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98">
        <v>0</v>
      </c>
      <c r="M17" s="197">
        <v>152720.71539999999</v>
      </c>
      <c r="N17" s="184">
        <v>0</v>
      </c>
      <c r="O17" s="184">
        <v>0</v>
      </c>
      <c r="P17" s="184">
        <v>0</v>
      </c>
      <c r="Q17" s="184">
        <v>0</v>
      </c>
      <c r="R17" s="184">
        <v>0</v>
      </c>
      <c r="S17" s="198">
        <v>0</v>
      </c>
      <c r="T17" s="320">
        <v>31853257.6351</v>
      </c>
      <c r="U17" s="320">
        <v>0</v>
      </c>
      <c r="V17" s="199">
        <v>32005978.350499999</v>
      </c>
    </row>
    <row r="18" spans="1:22" s="185" customFormat="1">
      <c r="A18" s="196">
        <v>12</v>
      </c>
      <c r="B18" s="1" t="s">
        <v>106</v>
      </c>
      <c r="C18" s="197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98">
        <v>0</v>
      </c>
      <c r="M18" s="197">
        <v>0</v>
      </c>
      <c r="N18" s="184">
        <v>0</v>
      </c>
      <c r="O18" s="184">
        <v>0</v>
      </c>
      <c r="P18" s="184">
        <v>0</v>
      </c>
      <c r="Q18" s="184">
        <v>0</v>
      </c>
      <c r="R18" s="184">
        <v>0</v>
      </c>
      <c r="S18" s="198">
        <v>0</v>
      </c>
      <c r="T18" s="320">
        <v>0</v>
      </c>
      <c r="U18" s="320">
        <v>0</v>
      </c>
      <c r="V18" s="199">
        <v>0</v>
      </c>
    </row>
    <row r="19" spans="1:22" s="185" customFormat="1">
      <c r="A19" s="196">
        <v>13</v>
      </c>
      <c r="B19" s="1" t="s">
        <v>107</v>
      </c>
      <c r="C19" s="197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98">
        <v>0</v>
      </c>
      <c r="M19" s="197">
        <v>0</v>
      </c>
      <c r="N19" s="184">
        <v>0</v>
      </c>
      <c r="O19" s="184">
        <v>0</v>
      </c>
      <c r="P19" s="184">
        <v>0</v>
      </c>
      <c r="Q19" s="184">
        <v>0</v>
      </c>
      <c r="R19" s="184">
        <v>0</v>
      </c>
      <c r="S19" s="198">
        <v>0</v>
      </c>
      <c r="T19" s="320">
        <v>0</v>
      </c>
      <c r="U19" s="320">
        <v>0</v>
      </c>
      <c r="V19" s="199">
        <v>0</v>
      </c>
    </row>
    <row r="20" spans="1:22" s="185" customFormat="1">
      <c r="A20" s="196">
        <v>14</v>
      </c>
      <c r="B20" s="1" t="s">
        <v>108</v>
      </c>
      <c r="C20" s="197">
        <v>0</v>
      </c>
      <c r="D20" s="184">
        <v>145534155.38370001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98">
        <v>0</v>
      </c>
      <c r="M20" s="197">
        <v>35546548.507999942</v>
      </c>
      <c r="N20" s="184">
        <v>0</v>
      </c>
      <c r="O20" s="184">
        <v>10761050.475199999</v>
      </c>
      <c r="P20" s="184">
        <v>0</v>
      </c>
      <c r="Q20" s="184">
        <v>0</v>
      </c>
      <c r="R20" s="184">
        <v>400440</v>
      </c>
      <c r="S20" s="198">
        <v>0</v>
      </c>
      <c r="T20" s="320">
        <v>190675055.00389993</v>
      </c>
      <c r="U20" s="320">
        <v>1567139.3630000001</v>
      </c>
      <c r="V20" s="199">
        <v>192242194.36689997</v>
      </c>
    </row>
    <row r="21" spans="1:22" ht="13.5" thickBot="1">
      <c r="A21" s="186"/>
      <c r="B21" s="200" t="s">
        <v>109</v>
      </c>
      <c r="C21" s="201">
        <v>0</v>
      </c>
      <c r="D21" s="188">
        <v>438025355.72399998</v>
      </c>
      <c r="E21" s="188">
        <v>0</v>
      </c>
      <c r="F21" s="188">
        <v>0</v>
      </c>
      <c r="G21" s="188">
        <v>0</v>
      </c>
      <c r="H21" s="188">
        <v>0</v>
      </c>
      <c r="I21" s="188">
        <v>0</v>
      </c>
      <c r="J21" s="188">
        <v>0</v>
      </c>
      <c r="K21" s="188">
        <v>0</v>
      </c>
      <c r="L21" s="202">
        <v>0</v>
      </c>
      <c r="M21" s="201">
        <v>48793347.502299942</v>
      </c>
      <c r="N21" s="188">
        <v>0</v>
      </c>
      <c r="O21" s="188">
        <v>44267165.138300002</v>
      </c>
      <c r="P21" s="188">
        <v>0</v>
      </c>
      <c r="Q21" s="188">
        <v>0</v>
      </c>
      <c r="R21" s="188">
        <v>196147527.27790001</v>
      </c>
      <c r="S21" s="202">
        <v>0</v>
      </c>
      <c r="T21" s="202">
        <v>474934162.77609992</v>
      </c>
      <c r="U21" s="202">
        <v>252299232.8664</v>
      </c>
      <c r="V21" s="203">
        <v>727233395.64249992</v>
      </c>
    </row>
    <row r="24" spans="1:22">
      <c r="A24" s="7"/>
      <c r="B24" s="7"/>
      <c r="C24" s="92"/>
      <c r="D24" s="92"/>
      <c r="E24" s="92"/>
    </row>
    <row r="25" spans="1:22">
      <c r="A25" s="204"/>
      <c r="B25" s="204"/>
      <c r="C25" s="7"/>
      <c r="D25" s="92"/>
      <c r="E25" s="92"/>
    </row>
    <row r="26" spans="1:22">
      <c r="A26" s="204"/>
      <c r="B26" s="93"/>
      <c r="C26" s="7"/>
      <c r="D26" s="92"/>
      <c r="E26" s="92"/>
    </row>
    <row r="27" spans="1:22">
      <c r="A27" s="204"/>
      <c r="B27" s="204"/>
      <c r="C27" s="7"/>
      <c r="D27" s="92"/>
      <c r="E27" s="92"/>
    </row>
    <row r="28" spans="1:22">
      <c r="A28" s="204"/>
      <c r="B28" s="93"/>
      <c r="C28" s="7"/>
      <c r="D28" s="92"/>
      <c r="E28" s="92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C8" sqref="C8:H22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321" customWidth="1"/>
    <col min="4" max="4" width="14.85546875" style="321" bestFit="1" customWidth="1"/>
    <col min="5" max="5" width="17.7109375" style="321" customWidth="1"/>
    <col min="6" max="6" width="15.85546875" style="321" customWidth="1"/>
    <col min="7" max="7" width="17.42578125" style="321" customWidth="1"/>
    <col min="8" max="8" width="15.28515625" style="321" customWidth="1"/>
    <col min="9" max="16384" width="9.140625" style="52"/>
  </cols>
  <sheetData>
    <row r="1" spans="1:9">
      <c r="A1" s="2" t="s">
        <v>30</v>
      </c>
      <c r="B1" s="4" t="str">
        <f>'Info '!C2</f>
        <v>JSC TBC Bank</v>
      </c>
      <c r="C1" s="3">
        <f>'Info '!D2</f>
        <v>0</v>
      </c>
    </row>
    <row r="2" spans="1:9">
      <c r="A2" s="2" t="s">
        <v>31</v>
      </c>
      <c r="C2" s="477">
        <v>44286</v>
      </c>
    </row>
    <row r="4" spans="1:9" ht="13.5" thickBot="1">
      <c r="A4" s="2" t="s">
        <v>253</v>
      </c>
      <c r="B4" s="189" t="s">
        <v>376</v>
      </c>
    </row>
    <row r="5" spans="1:9">
      <c r="A5" s="190"/>
      <c r="B5" s="205"/>
      <c r="C5" s="322" t="s">
        <v>0</v>
      </c>
      <c r="D5" s="322" t="s">
        <v>1</v>
      </c>
      <c r="E5" s="322" t="s">
        <v>2</v>
      </c>
      <c r="F5" s="322" t="s">
        <v>3</v>
      </c>
      <c r="G5" s="323" t="s">
        <v>4</v>
      </c>
      <c r="H5" s="324" t="s">
        <v>5</v>
      </c>
      <c r="I5" s="206"/>
    </row>
    <row r="6" spans="1:9" s="206" customFormat="1" ht="12.75" customHeight="1">
      <c r="A6" s="207"/>
      <c r="B6" s="526" t="s">
        <v>252</v>
      </c>
      <c r="C6" s="528" t="s">
        <v>368</v>
      </c>
      <c r="D6" s="530" t="s">
        <v>367</v>
      </c>
      <c r="E6" s="531"/>
      <c r="F6" s="528" t="s">
        <v>372</v>
      </c>
      <c r="G6" s="528" t="s">
        <v>373</v>
      </c>
      <c r="H6" s="524" t="s">
        <v>371</v>
      </c>
    </row>
    <row r="7" spans="1:9" ht="38.25">
      <c r="A7" s="209"/>
      <c r="B7" s="527"/>
      <c r="C7" s="529"/>
      <c r="D7" s="325" t="s">
        <v>370</v>
      </c>
      <c r="E7" s="325" t="s">
        <v>369</v>
      </c>
      <c r="F7" s="529"/>
      <c r="G7" s="529"/>
      <c r="H7" s="525"/>
      <c r="I7" s="206"/>
    </row>
    <row r="8" spans="1:9">
      <c r="A8" s="207">
        <v>1</v>
      </c>
      <c r="B8" s="1" t="s">
        <v>96</v>
      </c>
      <c r="C8" s="326">
        <v>3975237634.291204</v>
      </c>
      <c r="D8" s="327">
        <v>0</v>
      </c>
      <c r="E8" s="326">
        <v>0</v>
      </c>
      <c r="F8" s="326">
        <v>2371953422.291204</v>
      </c>
      <c r="G8" s="328">
        <v>2371953422.291204</v>
      </c>
      <c r="H8" s="330">
        <v>0.5966821711060124</v>
      </c>
    </row>
    <row r="9" spans="1:9" ht="15" customHeight="1">
      <c r="A9" s="207">
        <v>2</v>
      </c>
      <c r="B9" s="1" t="s">
        <v>97</v>
      </c>
      <c r="C9" s="326">
        <v>0</v>
      </c>
      <c r="D9" s="327">
        <v>0</v>
      </c>
      <c r="E9" s="326">
        <v>0</v>
      </c>
      <c r="F9" s="326">
        <v>0</v>
      </c>
      <c r="G9" s="328">
        <v>0</v>
      </c>
      <c r="H9" s="330" t="s">
        <v>535</v>
      </c>
    </row>
    <row r="10" spans="1:9">
      <c r="A10" s="207">
        <v>3</v>
      </c>
      <c r="B10" s="1" t="s">
        <v>270</v>
      </c>
      <c r="C10" s="326">
        <v>103906904.44</v>
      </c>
      <c r="D10" s="327">
        <v>24500</v>
      </c>
      <c r="E10" s="326">
        <v>12250</v>
      </c>
      <c r="F10" s="326">
        <v>12250</v>
      </c>
      <c r="G10" s="328">
        <v>6000</v>
      </c>
      <c r="H10" s="330">
        <v>5.7737190341211169E-5</v>
      </c>
    </row>
    <row r="11" spans="1:9">
      <c r="A11" s="207">
        <v>4</v>
      </c>
      <c r="B11" s="1" t="s">
        <v>98</v>
      </c>
      <c r="C11" s="326">
        <v>325583953.18999994</v>
      </c>
      <c r="D11" s="327">
        <v>0</v>
      </c>
      <c r="E11" s="326">
        <v>0</v>
      </c>
      <c r="F11" s="326">
        <v>60129185.059999995</v>
      </c>
      <c r="G11" s="328">
        <v>60129185.059999995</v>
      </c>
      <c r="H11" s="330">
        <v>0.184681046073885</v>
      </c>
    </row>
    <row r="12" spans="1:9">
      <c r="A12" s="207">
        <v>5</v>
      </c>
      <c r="B12" s="1" t="s">
        <v>99</v>
      </c>
      <c r="C12" s="326">
        <v>0</v>
      </c>
      <c r="D12" s="327">
        <v>0</v>
      </c>
      <c r="E12" s="326">
        <v>0</v>
      </c>
      <c r="F12" s="326">
        <v>0</v>
      </c>
      <c r="G12" s="328">
        <v>0</v>
      </c>
      <c r="H12" s="330" t="s">
        <v>535</v>
      </c>
    </row>
    <row r="13" spans="1:9">
      <c r="A13" s="207">
        <v>6</v>
      </c>
      <c r="B13" s="1" t="s">
        <v>100</v>
      </c>
      <c r="C13" s="326">
        <v>1409791984.7089064</v>
      </c>
      <c r="D13" s="327">
        <v>173281483.1708</v>
      </c>
      <c r="E13" s="326">
        <v>97724603.585500002</v>
      </c>
      <c r="F13" s="326">
        <v>354751455.0352217</v>
      </c>
      <c r="G13" s="328">
        <v>353645038.0352217</v>
      </c>
      <c r="H13" s="330">
        <v>0.23458782528909561</v>
      </c>
    </row>
    <row r="14" spans="1:9">
      <c r="A14" s="207">
        <v>7</v>
      </c>
      <c r="B14" s="1" t="s">
        <v>101</v>
      </c>
      <c r="C14" s="326">
        <v>5776084741.4681978</v>
      </c>
      <c r="D14" s="327">
        <v>3000516693.7175999</v>
      </c>
      <c r="E14" s="326">
        <v>1374644775.0458</v>
      </c>
      <c r="F14" s="326">
        <v>7150729516.513998</v>
      </c>
      <c r="G14" s="328">
        <v>6702877476.3249979</v>
      </c>
      <c r="H14" s="330">
        <v>0.93736974120546379</v>
      </c>
    </row>
    <row r="15" spans="1:9">
      <c r="A15" s="207">
        <v>8</v>
      </c>
      <c r="B15" s="1" t="s">
        <v>102</v>
      </c>
      <c r="C15" s="326">
        <v>3400467760.9926004</v>
      </c>
      <c r="D15" s="327">
        <v>303461548.53860104</v>
      </c>
      <c r="E15" s="326">
        <v>93274847.9683</v>
      </c>
      <c r="F15" s="326">
        <v>2620306956.7206755</v>
      </c>
      <c r="G15" s="328">
        <v>2571581933.2324758</v>
      </c>
      <c r="H15" s="330">
        <v>0.73605363103646293</v>
      </c>
    </row>
    <row r="16" spans="1:9">
      <c r="A16" s="207">
        <v>9</v>
      </c>
      <c r="B16" s="1" t="s">
        <v>103</v>
      </c>
      <c r="C16" s="326">
        <v>3076808011.9033985</v>
      </c>
      <c r="D16" s="327">
        <v>42552606.420999989</v>
      </c>
      <c r="E16" s="326">
        <v>22236253.902900007</v>
      </c>
      <c r="F16" s="326">
        <v>1084665493.0322044</v>
      </c>
      <c r="G16" s="328">
        <v>1079916786.0655043</v>
      </c>
      <c r="H16" s="330">
        <v>0.34846768662871463</v>
      </c>
    </row>
    <row r="17" spans="1:8">
      <c r="A17" s="207">
        <v>10</v>
      </c>
      <c r="B17" s="1" t="s">
        <v>104</v>
      </c>
      <c r="C17" s="326">
        <v>135371152.45859995</v>
      </c>
      <c r="D17" s="327">
        <v>4016118.591</v>
      </c>
      <c r="E17" s="326">
        <v>1575968.4861999997</v>
      </c>
      <c r="F17" s="326">
        <v>124648127.59994996</v>
      </c>
      <c r="G17" s="328">
        <v>123948621.60334997</v>
      </c>
      <c r="H17" s="330">
        <v>0.90508380715291292</v>
      </c>
    </row>
    <row r="18" spans="1:8">
      <c r="A18" s="207">
        <v>11</v>
      </c>
      <c r="B18" s="1" t="s">
        <v>105</v>
      </c>
      <c r="C18" s="326">
        <v>896989314.90489984</v>
      </c>
      <c r="D18" s="327">
        <v>6213375.5226000007</v>
      </c>
      <c r="E18" s="326">
        <v>0</v>
      </c>
      <c r="F18" s="326">
        <v>1080039241.19485</v>
      </c>
      <c r="G18" s="328">
        <v>1048185983.55975</v>
      </c>
      <c r="H18" s="330">
        <v>1.16856016693006</v>
      </c>
    </row>
    <row r="19" spans="1:8">
      <c r="A19" s="207">
        <v>12</v>
      </c>
      <c r="B19" s="1" t="s">
        <v>106</v>
      </c>
      <c r="C19" s="326">
        <v>0</v>
      </c>
      <c r="D19" s="327">
        <v>0</v>
      </c>
      <c r="E19" s="326">
        <v>0</v>
      </c>
      <c r="F19" s="326">
        <v>0</v>
      </c>
      <c r="G19" s="328">
        <v>0</v>
      </c>
      <c r="H19" s="330" t="s">
        <v>535</v>
      </c>
    </row>
    <row r="20" spans="1:8">
      <c r="A20" s="207">
        <v>13</v>
      </c>
      <c r="B20" s="1" t="s">
        <v>247</v>
      </c>
      <c r="C20" s="326">
        <v>0</v>
      </c>
      <c r="D20" s="327">
        <v>0</v>
      </c>
      <c r="E20" s="326">
        <v>0</v>
      </c>
      <c r="F20" s="326">
        <v>0</v>
      </c>
      <c r="G20" s="328">
        <v>0</v>
      </c>
      <c r="H20" s="330" t="s">
        <v>535</v>
      </c>
    </row>
    <row r="21" spans="1:8">
      <c r="A21" s="207">
        <v>14</v>
      </c>
      <c r="B21" s="1" t="s">
        <v>108</v>
      </c>
      <c r="C21" s="326">
        <v>3570610419.0314722</v>
      </c>
      <c r="D21" s="327">
        <v>159894880.2449033</v>
      </c>
      <c r="E21" s="326">
        <v>31407406.27255341</v>
      </c>
      <c r="F21" s="326">
        <v>2729013473.0936189</v>
      </c>
      <c r="G21" s="328">
        <v>2536771278.7267189</v>
      </c>
      <c r="H21" s="330">
        <v>0.70426394364458889</v>
      </c>
    </row>
    <row r="22" spans="1:8" ht="13.5" thickBot="1">
      <c r="A22" s="210"/>
      <c r="B22" s="211" t="s">
        <v>109</v>
      </c>
      <c r="C22" s="329">
        <v>22670851877.389278</v>
      </c>
      <c r="D22" s="329">
        <v>3689961206.2065043</v>
      </c>
      <c r="E22" s="329">
        <v>1620876105.2612536</v>
      </c>
      <c r="F22" s="329">
        <v>17576249120.541721</v>
      </c>
      <c r="G22" s="329">
        <v>16849015724.899221</v>
      </c>
      <c r="H22" s="331">
        <v>0.6936112464676456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25" sqref="F25:K25"/>
    </sheetView>
  </sheetViews>
  <sheetFormatPr defaultColWidth="9.140625" defaultRowHeight="12.75"/>
  <cols>
    <col min="1" max="1" width="10.5703125" style="321" bestFit="1" customWidth="1"/>
    <col min="2" max="2" width="104.140625" style="321" customWidth="1"/>
    <col min="3" max="3" width="16" style="321" bestFit="1" customWidth="1"/>
    <col min="4" max="5" width="17" style="321" bestFit="1" customWidth="1"/>
    <col min="6" max="11" width="16" style="321" bestFit="1" customWidth="1"/>
    <col min="12" max="16384" width="9.140625" style="321"/>
  </cols>
  <sheetData>
    <row r="1" spans="1:11">
      <c r="A1" s="321" t="s">
        <v>30</v>
      </c>
      <c r="B1" s="3" t="str">
        <f>'Info '!C2</f>
        <v>JSC TBC Bank</v>
      </c>
    </row>
    <row r="2" spans="1:11">
      <c r="A2" s="321" t="s">
        <v>31</v>
      </c>
      <c r="B2" s="477">
        <v>44286</v>
      </c>
      <c r="C2" s="347"/>
      <c r="D2" s="347"/>
    </row>
    <row r="3" spans="1:11">
      <c r="B3" s="347"/>
      <c r="C3" s="347"/>
      <c r="D3" s="347"/>
    </row>
    <row r="4" spans="1:11" ht="13.5" thickBot="1">
      <c r="A4" s="321" t="s">
        <v>249</v>
      </c>
      <c r="B4" s="373" t="s">
        <v>377</v>
      </c>
      <c r="C4" s="347"/>
      <c r="D4" s="347"/>
    </row>
    <row r="5" spans="1:11" ht="30" customHeight="1">
      <c r="A5" s="532"/>
      <c r="B5" s="533"/>
      <c r="C5" s="534" t="s">
        <v>429</v>
      </c>
      <c r="D5" s="534"/>
      <c r="E5" s="534"/>
      <c r="F5" s="534" t="s">
        <v>430</v>
      </c>
      <c r="G5" s="534"/>
      <c r="H5" s="534"/>
      <c r="I5" s="534" t="s">
        <v>431</v>
      </c>
      <c r="J5" s="534"/>
      <c r="K5" s="535"/>
    </row>
    <row r="6" spans="1:11">
      <c r="A6" s="348"/>
      <c r="B6" s="349"/>
      <c r="C6" s="59" t="s">
        <v>69</v>
      </c>
      <c r="D6" s="59" t="s">
        <v>70</v>
      </c>
      <c r="E6" s="59" t="s">
        <v>71</v>
      </c>
      <c r="F6" s="59" t="s">
        <v>69</v>
      </c>
      <c r="G6" s="59" t="s">
        <v>70</v>
      </c>
      <c r="H6" s="59" t="s">
        <v>71</v>
      </c>
      <c r="I6" s="59" t="s">
        <v>69</v>
      </c>
      <c r="J6" s="59" t="s">
        <v>70</v>
      </c>
      <c r="K6" s="59" t="s">
        <v>71</v>
      </c>
    </row>
    <row r="7" spans="1:11">
      <c r="A7" s="350" t="s">
        <v>380</v>
      </c>
      <c r="B7" s="351"/>
      <c r="C7" s="351"/>
      <c r="D7" s="351"/>
      <c r="E7" s="351"/>
      <c r="F7" s="351"/>
      <c r="G7" s="351"/>
      <c r="H7" s="351"/>
      <c r="I7" s="351"/>
      <c r="J7" s="351"/>
      <c r="K7" s="352"/>
    </row>
    <row r="8" spans="1:11">
      <c r="A8" s="353">
        <v>1</v>
      </c>
      <c r="B8" s="354" t="s">
        <v>378</v>
      </c>
      <c r="C8" s="588"/>
      <c r="D8" s="588"/>
      <c r="E8" s="588"/>
      <c r="F8" s="587">
        <v>1215107309.0715435</v>
      </c>
      <c r="G8" s="587">
        <v>3682037285.967</v>
      </c>
      <c r="H8" s="587">
        <v>4897144595.0385437</v>
      </c>
      <c r="I8" s="587">
        <v>1222026520.6026134</v>
      </c>
      <c r="J8" s="587">
        <v>2743614041.9044523</v>
      </c>
      <c r="K8" s="586">
        <v>3965640562.5070658</v>
      </c>
    </row>
    <row r="9" spans="1:11">
      <c r="A9" s="350" t="s">
        <v>381</v>
      </c>
      <c r="B9" s="351"/>
      <c r="C9" s="585"/>
      <c r="D9" s="585"/>
      <c r="E9" s="585"/>
      <c r="F9" s="585"/>
      <c r="G9" s="585"/>
      <c r="H9" s="585"/>
      <c r="I9" s="585"/>
      <c r="J9" s="585"/>
      <c r="K9" s="584"/>
    </row>
    <row r="10" spans="1:11">
      <c r="A10" s="355">
        <v>2</v>
      </c>
      <c r="B10" s="356" t="s">
        <v>389</v>
      </c>
      <c r="C10" s="583">
        <v>1285327225.3466017</v>
      </c>
      <c r="D10" s="582">
        <v>5901381795.6122723</v>
      </c>
      <c r="E10" s="582">
        <v>7186709020.9588737</v>
      </c>
      <c r="F10" s="582">
        <v>218422941.32886428</v>
      </c>
      <c r="G10" s="582">
        <v>1018155316.5038438</v>
      </c>
      <c r="H10" s="582">
        <v>1236578257.8327081</v>
      </c>
      <c r="I10" s="582">
        <v>764207709.34702408</v>
      </c>
      <c r="J10" s="582">
        <v>1157049992.8787382</v>
      </c>
      <c r="K10" s="581">
        <v>1921257702.2257624</v>
      </c>
    </row>
    <row r="11" spans="1:11">
      <c r="A11" s="355">
        <v>3</v>
      </c>
      <c r="B11" s="356" t="s">
        <v>383</v>
      </c>
      <c r="C11" s="583">
        <v>3087896585.8273058</v>
      </c>
      <c r="D11" s="582">
        <v>6519294095.3804493</v>
      </c>
      <c r="E11" s="582">
        <v>9607190681.207756</v>
      </c>
      <c r="F11" s="582">
        <v>822013349.96472526</v>
      </c>
      <c r="G11" s="582">
        <v>1200400666.8355861</v>
      </c>
      <c r="H11" s="582">
        <v>2022414016.8003113</v>
      </c>
      <c r="I11" s="582">
        <v>51303263.997050166</v>
      </c>
      <c r="J11" s="582">
        <v>108270310.5695014</v>
      </c>
      <c r="K11" s="581">
        <v>159573574.56655157</v>
      </c>
    </row>
    <row r="12" spans="1:11">
      <c r="A12" s="355">
        <v>4</v>
      </c>
      <c r="B12" s="356" t="s">
        <v>384</v>
      </c>
      <c r="C12" s="583">
        <v>2075175956.2837708</v>
      </c>
      <c r="D12" s="582">
        <v>0</v>
      </c>
      <c r="E12" s="582">
        <v>2075175956.2837708</v>
      </c>
      <c r="F12" s="582">
        <v>0</v>
      </c>
      <c r="G12" s="582">
        <v>0</v>
      </c>
      <c r="H12" s="582">
        <v>0</v>
      </c>
      <c r="I12" s="582">
        <v>0</v>
      </c>
      <c r="J12" s="582">
        <v>0</v>
      </c>
      <c r="K12" s="581">
        <v>0</v>
      </c>
    </row>
    <row r="13" spans="1:11">
      <c r="A13" s="355">
        <v>5</v>
      </c>
      <c r="B13" s="356" t="s">
        <v>392</v>
      </c>
      <c r="C13" s="583">
        <v>1191216293.8822582</v>
      </c>
      <c r="D13" s="582">
        <v>6081975703.6796522</v>
      </c>
      <c r="E13" s="582">
        <v>7273191997.5619106</v>
      </c>
      <c r="F13" s="582">
        <v>187324168.88886794</v>
      </c>
      <c r="G13" s="582">
        <v>1947625059.3473253</v>
      </c>
      <c r="H13" s="582">
        <v>2134949228.2361932</v>
      </c>
      <c r="I13" s="582">
        <v>86451394.672130123</v>
      </c>
      <c r="J13" s="582">
        <v>1069329781.3500494</v>
      </c>
      <c r="K13" s="581">
        <v>1155781176.0221796</v>
      </c>
    </row>
    <row r="14" spans="1:11">
      <c r="A14" s="355">
        <v>6</v>
      </c>
      <c r="B14" s="356" t="s">
        <v>424</v>
      </c>
      <c r="C14" s="583">
        <v>0</v>
      </c>
      <c r="D14" s="582">
        <v>0</v>
      </c>
      <c r="E14" s="582">
        <v>0</v>
      </c>
      <c r="F14" s="582">
        <v>0</v>
      </c>
      <c r="G14" s="582">
        <v>0</v>
      </c>
      <c r="H14" s="582">
        <v>0</v>
      </c>
      <c r="I14" s="582">
        <v>0</v>
      </c>
      <c r="J14" s="582">
        <v>0</v>
      </c>
      <c r="K14" s="581">
        <v>0</v>
      </c>
    </row>
    <row r="15" spans="1:11">
      <c r="A15" s="355">
        <v>7</v>
      </c>
      <c r="B15" s="356" t="s">
        <v>425</v>
      </c>
      <c r="C15" s="583">
        <v>37205408.67754098</v>
      </c>
      <c r="D15" s="582">
        <v>69473212.388168514</v>
      </c>
      <c r="E15" s="582">
        <v>106678621.0657095</v>
      </c>
      <c r="F15" s="582">
        <v>37205408.677541003</v>
      </c>
      <c r="G15" s="582">
        <v>69473212.388168097</v>
      </c>
      <c r="H15" s="582">
        <v>106678621.0657091</v>
      </c>
      <c r="I15" s="582">
        <v>37126584.885936595</v>
      </c>
      <c r="J15" s="582">
        <v>67470517.745147705</v>
      </c>
      <c r="K15" s="581">
        <v>104597102.63108429</v>
      </c>
    </row>
    <row r="16" spans="1:11">
      <c r="A16" s="355">
        <v>8</v>
      </c>
      <c r="B16" s="357" t="s">
        <v>385</v>
      </c>
      <c r="C16" s="583">
        <v>7676821470.017477</v>
      </c>
      <c r="D16" s="582">
        <v>18572124807.060543</v>
      </c>
      <c r="E16" s="582">
        <v>26248946277.078022</v>
      </c>
      <c r="F16" s="582">
        <v>1264965868.8599985</v>
      </c>
      <c r="G16" s="582">
        <v>4235654255.0749235</v>
      </c>
      <c r="H16" s="582">
        <v>5500620123.9349222</v>
      </c>
      <c r="I16" s="582">
        <v>939088952.90214097</v>
      </c>
      <c r="J16" s="582">
        <v>2402120602.5434365</v>
      </c>
      <c r="K16" s="581">
        <v>3341209555.4455781</v>
      </c>
    </row>
    <row r="17" spans="1:11">
      <c r="A17" s="350" t="s">
        <v>382</v>
      </c>
      <c r="B17" s="351"/>
      <c r="C17" s="585"/>
      <c r="D17" s="585"/>
      <c r="E17" s="585"/>
      <c r="F17" s="585"/>
      <c r="G17" s="585"/>
      <c r="H17" s="585"/>
      <c r="I17" s="585"/>
      <c r="J17" s="585"/>
      <c r="K17" s="584"/>
    </row>
    <row r="18" spans="1:11">
      <c r="A18" s="355">
        <v>9</v>
      </c>
      <c r="B18" s="356" t="s">
        <v>388</v>
      </c>
      <c r="C18" s="583">
        <v>0</v>
      </c>
      <c r="D18" s="582">
        <v>0</v>
      </c>
      <c r="E18" s="582">
        <v>0</v>
      </c>
      <c r="F18" s="582">
        <v>0</v>
      </c>
      <c r="G18" s="582">
        <v>0</v>
      </c>
      <c r="H18" s="582">
        <v>0</v>
      </c>
      <c r="I18" s="582">
        <v>0</v>
      </c>
      <c r="J18" s="582">
        <v>0</v>
      </c>
      <c r="K18" s="581">
        <v>0</v>
      </c>
    </row>
    <row r="19" spans="1:11">
      <c r="A19" s="355">
        <v>10</v>
      </c>
      <c r="B19" s="356" t="s">
        <v>426</v>
      </c>
      <c r="C19" s="583">
        <v>4771525021.9483471</v>
      </c>
      <c r="D19" s="582">
        <v>8145046242.7418842</v>
      </c>
      <c r="E19" s="582">
        <v>12916571264.690231</v>
      </c>
      <c r="F19" s="582">
        <v>200307806.04390389</v>
      </c>
      <c r="G19" s="582">
        <v>112307409.71038127</v>
      </c>
      <c r="H19" s="582">
        <v>312615215.75428516</v>
      </c>
      <c r="I19" s="582">
        <v>205838080.66459924</v>
      </c>
      <c r="J19" s="582">
        <v>1056212881.5111012</v>
      </c>
      <c r="K19" s="581">
        <v>1262050962.1757004</v>
      </c>
    </row>
    <row r="20" spans="1:11">
      <c r="A20" s="355">
        <v>11</v>
      </c>
      <c r="B20" s="356" t="s">
        <v>387</v>
      </c>
      <c r="C20" s="583">
        <v>1326453.3855065573</v>
      </c>
      <c r="D20" s="582">
        <v>2257669.2511589839</v>
      </c>
      <c r="E20" s="582">
        <v>3584122.6366655412</v>
      </c>
      <c r="F20" s="582">
        <v>178746269.82548529</v>
      </c>
      <c r="G20" s="582">
        <v>1371941940.6404023</v>
      </c>
      <c r="H20" s="582">
        <v>1550688210.4658875</v>
      </c>
      <c r="I20" s="582">
        <v>140121288.42712456</v>
      </c>
      <c r="J20" s="582">
        <v>754620784.11956632</v>
      </c>
      <c r="K20" s="581">
        <v>894742072.54669094</v>
      </c>
    </row>
    <row r="21" spans="1:11" ht="13.5" thickBot="1">
      <c r="A21" s="358">
        <v>12</v>
      </c>
      <c r="B21" s="359" t="s">
        <v>386</v>
      </c>
      <c r="C21" s="580">
        <v>4772851475.3338537</v>
      </c>
      <c r="D21" s="579">
        <v>8147303911.9930429</v>
      </c>
      <c r="E21" s="580">
        <v>12920155387.326897</v>
      </c>
      <c r="F21" s="579">
        <v>379054075.86938918</v>
      </c>
      <c r="G21" s="579">
        <v>1484249350.3507836</v>
      </c>
      <c r="H21" s="579">
        <v>1863303426.2201726</v>
      </c>
      <c r="I21" s="579">
        <v>345959369.0917238</v>
      </c>
      <c r="J21" s="579">
        <v>1810833665.6306677</v>
      </c>
      <c r="K21" s="578">
        <v>2156793034.7223911</v>
      </c>
    </row>
    <row r="22" spans="1:11" ht="38.25" customHeight="1" thickBot="1">
      <c r="A22" s="360"/>
      <c r="B22" s="361"/>
      <c r="C22" s="361"/>
      <c r="D22" s="361"/>
      <c r="E22" s="361"/>
      <c r="F22" s="536" t="s">
        <v>428</v>
      </c>
      <c r="G22" s="534"/>
      <c r="H22" s="534"/>
      <c r="I22" s="536" t="s">
        <v>393</v>
      </c>
      <c r="J22" s="534"/>
      <c r="K22" s="535"/>
    </row>
    <row r="23" spans="1:11">
      <c r="A23" s="362">
        <v>13</v>
      </c>
      <c r="B23" s="363" t="s">
        <v>378</v>
      </c>
      <c r="C23" s="364"/>
      <c r="D23" s="364"/>
      <c r="E23" s="364"/>
      <c r="F23" s="577">
        <v>1215107309.0715435</v>
      </c>
      <c r="G23" s="577">
        <v>3682037285.967</v>
      </c>
      <c r="H23" s="577">
        <v>4897144595.0385437</v>
      </c>
      <c r="I23" s="577">
        <v>1222026520.6026134</v>
      </c>
      <c r="J23" s="577">
        <v>2743614041.9044523</v>
      </c>
      <c r="K23" s="576">
        <v>3965640562.5070658</v>
      </c>
    </row>
    <row r="24" spans="1:11" ht="13.5" thickBot="1">
      <c r="A24" s="365">
        <v>14</v>
      </c>
      <c r="B24" s="366" t="s">
        <v>390</v>
      </c>
      <c r="C24" s="367"/>
      <c r="D24" s="368"/>
      <c r="E24" s="369"/>
      <c r="F24" s="575">
        <v>885911792.99060929</v>
      </c>
      <c r="G24" s="575">
        <v>2751404904.7241402</v>
      </c>
      <c r="H24" s="575">
        <v>3637316697.7147493</v>
      </c>
      <c r="I24" s="575">
        <v>593129583.81041718</v>
      </c>
      <c r="J24" s="575">
        <v>600530150.63585913</v>
      </c>
      <c r="K24" s="574">
        <v>1184416520.723187</v>
      </c>
    </row>
    <row r="25" spans="1:11" ht="13.5" thickBot="1">
      <c r="A25" s="370">
        <v>15</v>
      </c>
      <c r="B25" s="371" t="s">
        <v>391</v>
      </c>
      <c r="C25" s="372"/>
      <c r="D25" s="372"/>
      <c r="E25" s="372"/>
      <c r="F25" s="590">
        <v>1.3715894953488035</v>
      </c>
      <c r="G25" s="590">
        <v>1.3382389773475258</v>
      </c>
      <c r="H25" s="590">
        <v>1.3463618931272381</v>
      </c>
      <c r="I25" s="590">
        <v>2.0603027634399895</v>
      </c>
      <c r="J25" s="590">
        <v>4.5686532791058578</v>
      </c>
      <c r="K25" s="591">
        <v>3.3481807228471494</v>
      </c>
    </row>
    <row r="27" spans="1:11" ht="25.5">
      <c r="B27" s="346" t="s">
        <v>427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7" sqref="C7:N21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.42578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52"/>
  </cols>
  <sheetData>
    <row r="1" spans="1:14">
      <c r="A1" s="4" t="s">
        <v>30</v>
      </c>
      <c r="B1" s="3" t="str">
        <f>'Info '!C2</f>
        <v>JSC TBC Bank</v>
      </c>
    </row>
    <row r="2" spans="1:14" ht="14.25" customHeight="1">
      <c r="A2" s="4" t="s">
        <v>31</v>
      </c>
      <c r="B2" s="477">
        <v>44286</v>
      </c>
    </row>
    <row r="3" spans="1:14" ht="14.25" customHeight="1"/>
    <row r="4" spans="1:14" ht="13.5" thickBot="1">
      <c r="A4" s="4" t="s">
        <v>265</v>
      </c>
      <c r="B4" s="284" t="s">
        <v>28</v>
      </c>
    </row>
    <row r="5" spans="1:14" s="217" customFormat="1">
      <c r="A5" s="213"/>
      <c r="B5" s="214"/>
      <c r="C5" s="215" t="s">
        <v>0</v>
      </c>
      <c r="D5" s="215" t="s">
        <v>1</v>
      </c>
      <c r="E5" s="215" t="s">
        <v>2</v>
      </c>
      <c r="F5" s="215" t="s">
        <v>3</v>
      </c>
      <c r="G5" s="215" t="s">
        <v>4</v>
      </c>
      <c r="H5" s="215" t="s">
        <v>5</v>
      </c>
      <c r="I5" s="215" t="s">
        <v>8</v>
      </c>
      <c r="J5" s="215" t="s">
        <v>9</v>
      </c>
      <c r="K5" s="215" t="s">
        <v>10</v>
      </c>
      <c r="L5" s="215" t="s">
        <v>11</v>
      </c>
      <c r="M5" s="215" t="s">
        <v>12</v>
      </c>
      <c r="N5" s="216" t="s">
        <v>13</v>
      </c>
    </row>
    <row r="6" spans="1:14" ht="25.5">
      <c r="A6" s="218"/>
      <c r="B6" s="219"/>
      <c r="C6" s="220" t="s">
        <v>264</v>
      </c>
      <c r="D6" s="221" t="s">
        <v>263</v>
      </c>
      <c r="E6" s="222" t="s">
        <v>262</v>
      </c>
      <c r="F6" s="223">
        <v>0</v>
      </c>
      <c r="G6" s="223">
        <v>0.2</v>
      </c>
      <c r="H6" s="223">
        <v>0.35</v>
      </c>
      <c r="I6" s="223">
        <v>0.5</v>
      </c>
      <c r="J6" s="223">
        <v>0.75</v>
      </c>
      <c r="K6" s="223">
        <v>1</v>
      </c>
      <c r="L6" s="223">
        <v>1.5</v>
      </c>
      <c r="M6" s="223">
        <v>2.5</v>
      </c>
      <c r="N6" s="283" t="s">
        <v>276</v>
      </c>
    </row>
    <row r="7" spans="1:14" ht="15">
      <c r="A7" s="224">
        <v>1</v>
      </c>
      <c r="B7" s="225" t="s">
        <v>261</v>
      </c>
      <c r="C7" s="226">
        <v>3796625097.0750008</v>
      </c>
      <c r="D7" s="219"/>
      <c r="E7" s="227">
        <v>86677318.415193021</v>
      </c>
      <c r="F7" s="228">
        <v>0</v>
      </c>
      <c r="G7" s="228">
        <v>33727251.118900001</v>
      </c>
      <c r="H7" s="228">
        <v>0</v>
      </c>
      <c r="I7" s="228">
        <v>38935774.209699996</v>
      </c>
      <c r="J7" s="228">
        <v>0</v>
      </c>
      <c r="K7" s="228">
        <v>14014293.0867</v>
      </c>
      <c r="L7" s="228">
        <v>0</v>
      </c>
      <c r="M7" s="228">
        <v>0</v>
      </c>
      <c r="N7" s="229">
        <v>40227630.41533</v>
      </c>
    </row>
    <row r="8" spans="1:14" ht="14.25">
      <c r="A8" s="224">
        <v>1.1000000000000001</v>
      </c>
      <c r="B8" s="230" t="s">
        <v>259</v>
      </c>
      <c r="C8" s="228">
        <v>3602563947.951901</v>
      </c>
      <c r="D8" s="231">
        <v>0.02</v>
      </c>
      <c r="E8" s="227">
        <v>72051278.959038019</v>
      </c>
      <c r="F8" s="228">
        <v>0</v>
      </c>
      <c r="G8" s="228">
        <v>33727251.118900001</v>
      </c>
      <c r="H8" s="228">
        <v>0</v>
      </c>
      <c r="I8" s="228">
        <v>31910932.209699996</v>
      </c>
      <c r="J8" s="228">
        <v>0</v>
      </c>
      <c r="K8" s="228">
        <v>6413095.6305000009</v>
      </c>
      <c r="L8" s="228">
        <v>0</v>
      </c>
      <c r="M8" s="228">
        <v>0</v>
      </c>
      <c r="N8" s="229">
        <v>29114011.95913</v>
      </c>
    </row>
    <row r="9" spans="1:14" ht="14.25">
      <c r="A9" s="224">
        <v>1.2</v>
      </c>
      <c r="B9" s="230" t="s">
        <v>258</v>
      </c>
      <c r="C9" s="228">
        <v>29961749.123100001</v>
      </c>
      <c r="D9" s="231">
        <v>0.05</v>
      </c>
      <c r="E9" s="227">
        <v>1498087.4561550003</v>
      </c>
      <c r="F9" s="228">
        <v>0</v>
      </c>
      <c r="G9" s="228">
        <v>0</v>
      </c>
      <c r="H9" s="228">
        <v>0</v>
      </c>
      <c r="I9" s="228">
        <v>878250</v>
      </c>
      <c r="J9" s="228">
        <v>0</v>
      </c>
      <c r="K9" s="228">
        <v>619837.45620000002</v>
      </c>
      <c r="L9" s="228">
        <v>0</v>
      </c>
      <c r="M9" s="228">
        <v>0</v>
      </c>
      <c r="N9" s="229">
        <v>1058962.4561999999</v>
      </c>
    </row>
    <row r="10" spans="1:14" ht="14.25">
      <c r="A10" s="224">
        <v>1.3</v>
      </c>
      <c r="B10" s="230" t="s">
        <v>257</v>
      </c>
      <c r="C10" s="228">
        <v>164099400</v>
      </c>
      <c r="D10" s="231">
        <v>0.08</v>
      </c>
      <c r="E10" s="227">
        <v>13127952</v>
      </c>
      <c r="F10" s="228">
        <v>0</v>
      </c>
      <c r="G10" s="228">
        <v>0</v>
      </c>
      <c r="H10" s="228">
        <v>0</v>
      </c>
      <c r="I10" s="228">
        <v>6146592</v>
      </c>
      <c r="J10" s="228">
        <v>0</v>
      </c>
      <c r="K10" s="228">
        <v>6981360</v>
      </c>
      <c r="L10" s="228">
        <v>0</v>
      </c>
      <c r="M10" s="228">
        <v>0</v>
      </c>
      <c r="N10" s="229">
        <v>10054656</v>
      </c>
    </row>
    <row r="11" spans="1:14" ht="14.25">
      <c r="A11" s="224">
        <v>1.4</v>
      </c>
      <c r="B11" s="230" t="s">
        <v>256</v>
      </c>
      <c r="C11" s="228">
        <v>0</v>
      </c>
      <c r="D11" s="231">
        <v>0.11</v>
      </c>
      <c r="E11" s="227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0</v>
      </c>
      <c r="K11" s="228">
        <v>0</v>
      </c>
      <c r="L11" s="228">
        <v>0</v>
      </c>
      <c r="M11" s="228">
        <v>0</v>
      </c>
      <c r="N11" s="229">
        <v>0</v>
      </c>
    </row>
    <row r="12" spans="1:14" ht="14.25">
      <c r="A12" s="224">
        <v>1.5</v>
      </c>
      <c r="B12" s="230" t="s">
        <v>255</v>
      </c>
      <c r="C12" s="228">
        <v>0</v>
      </c>
      <c r="D12" s="231">
        <v>0.14000000000000001</v>
      </c>
      <c r="E12" s="227">
        <v>0</v>
      </c>
      <c r="F12" s="228">
        <v>0</v>
      </c>
      <c r="G12" s="228">
        <v>0</v>
      </c>
      <c r="H12" s="228">
        <v>0</v>
      </c>
      <c r="I12" s="228">
        <v>0</v>
      </c>
      <c r="J12" s="228">
        <v>0</v>
      </c>
      <c r="K12" s="228">
        <v>0</v>
      </c>
      <c r="L12" s="228">
        <v>0</v>
      </c>
      <c r="M12" s="228">
        <v>0</v>
      </c>
      <c r="N12" s="229">
        <v>0</v>
      </c>
    </row>
    <row r="13" spans="1:14" ht="14.25">
      <c r="A13" s="224">
        <v>1.6</v>
      </c>
      <c r="B13" s="232" t="s">
        <v>254</v>
      </c>
      <c r="C13" s="228">
        <v>0</v>
      </c>
      <c r="D13" s="233"/>
      <c r="E13" s="228"/>
      <c r="F13" s="228">
        <v>0</v>
      </c>
      <c r="G13" s="228">
        <v>0</v>
      </c>
      <c r="H13" s="228">
        <v>0</v>
      </c>
      <c r="I13" s="228">
        <v>0</v>
      </c>
      <c r="J13" s="228">
        <v>0</v>
      </c>
      <c r="K13" s="228">
        <v>0</v>
      </c>
      <c r="L13" s="228">
        <v>0</v>
      </c>
      <c r="M13" s="228">
        <v>0</v>
      </c>
      <c r="N13" s="229">
        <v>0</v>
      </c>
    </row>
    <row r="14" spans="1:14" ht="15">
      <c r="A14" s="224">
        <v>2</v>
      </c>
      <c r="B14" s="234" t="s">
        <v>260</v>
      </c>
      <c r="C14" s="226">
        <v>37641360</v>
      </c>
      <c r="D14" s="219"/>
      <c r="E14" s="227">
        <v>1281408</v>
      </c>
      <c r="F14" s="228">
        <v>0</v>
      </c>
      <c r="G14" s="228">
        <v>0</v>
      </c>
      <c r="H14" s="228">
        <v>0</v>
      </c>
      <c r="I14" s="228">
        <v>1281408</v>
      </c>
      <c r="J14" s="228">
        <v>0</v>
      </c>
      <c r="K14" s="228">
        <v>0</v>
      </c>
      <c r="L14" s="228">
        <v>0</v>
      </c>
      <c r="M14" s="228">
        <v>0</v>
      </c>
      <c r="N14" s="229">
        <v>640704</v>
      </c>
    </row>
    <row r="15" spans="1:14" ht="14.25">
      <c r="A15" s="224">
        <v>2.1</v>
      </c>
      <c r="B15" s="232" t="s">
        <v>259</v>
      </c>
      <c r="C15" s="228">
        <v>0</v>
      </c>
      <c r="D15" s="231">
        <v>5.0000000000000001E-3</v>
      </c>
      <c r="E15" s="227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9">
        <v>0</v>
      </c>
    </row>
    <row r="16" spans="1:14" ht="14.25">
      <c r="A16" s="224">
        <v>2.2000000000000002</v>
      </c>
      <c r="B16" s="232" t="s">
        <v>258</v>
      </c>
      <c r="C16" s="228">
        <v>0</v>
      </c>
      <c r="D16" s="231">
        <v>0.01</v>
      </c>
      <c r="E16" s="227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9">
        <v>0</v>
      </c>
    </row>
    <row r="17" spans="1:14" ht="14.25">
      <c r="A17" s="224">
        <v>2.2999999999999998</v>
      </c>
      <c r="B17" s="232" t="s">
        <v>257</v>
      </c>
      <c r="C17" s="228">
        <v>11212320</v>
      </c>
      <c r="D17" s="231">
        <v>0.02</v>
      </c>
      <c r="E17" s="227">
        <v>224246.39999999999</v>
      </c>
      <c r="F17" s="228">
        <v>0</v>
      </c>
      <c r="G17" s="228">
        <v>0</v>
      </c>
      <c r="H17" s="228">
        <v>0</v>
      </c>
      <c r="I17" s="228">
        <v>224246.39999999999</v>
      </c>
      <c r="J17" s="228">
        <v>0</v>
      </c>
      <c r="K17" s="228">
        <v>0</v>
      </c>
      <c r="L17" s="228">
        <v>0</v>
      </c>
      <c r="M17" s="228">
        <v>0</v>
      </c>
      <c r="N17" s="229">
        <v>112123.2</v>
      </c>
    </row>
    <row r="18" spans="1:14" ht="14.25">
      <c r="A18" s="224">
        <v>2.4</v>
      </c>
      <c r="B18" s="232" t="s">
        <v>256</v>
      </c>
      <c r="C18" s="228">
        <v>0</v>
      </c>
      <c r="D18" s="231">
        <v>0.03</v>
      </c>
      <c r="E18" s="227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9">
        <v>0</v>
      </c>
    </row>
    <row r="19" spans="1:14" ht="14.25">
      <c r="A19" s="224">
        <v>2.5</v>
      </c>
      <c r="B19" s="232" t="s">
        <v>255</v>
      </c>
      <c r="C19" s="228">
        <v>26429040</v>
      </c>
      <c r="D19" s="231">
        <v>0.04</v>
      </c>
      <c r="E19" s="227">
        <v>1057161.6000000001</v>
      </c>
      <c r="F19" s="228">
        <v>0</v>
      </c>
      <c r="G19" s="228">
        <v>0</v>
      </c>
      <c r="H19" s="228">
        <v>0</v>
      </c>
      <c r="I19" s="228">
        <v>1057161.6000000001</v>
      </c>
      <c r="J19" s="228">
        <v>0</v>
      </c>
      <c r="K19" s="228">
        <v>0</v>
      </c>
      <c r="L19" s="228">
        <v>0</v>
      </c>
      <c r="M19" s="228">
        <v>0</v>
      </c>
      <c r="N19" s="229">
        <v>528580.80000000005</v>
      </c>
    </row>
    <row r="20" spans="1:14" ht="14.25">
      <c r="A20" s="224">
        <v>2.6</v>
      </c>
      <c r="B20" s="232" t="s">
        <v>254</v>
      </c>
      <c r="C20" s="228">
        <v>0</v>
      </c>
      <c r="D20" s="233"/>
      <c r="E20" s="235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0</v>
      </c>
      <c r="M20" s="228">
        <v>0</v>
      </c>
      <c r="N20" s="229">
        <v>0</v>
      </c>
    </row>
    <row r="21" spans="1:14" ht="15.75" thickBot="1">
      <c r="A21" s="236"/>
      <c r="B21" s="237" t="s">
        <v>109</v>
      </c>
      <c r="C21" s="212">
        <v>3834266457.0750008</v>
      </c>
      <c r="D21" s="238"/>
      <c r="E21" s="239">
        <v>87958726.415193021</v>
      </c>
      <c r="F21" s="240">
        <v>0</v>
      </c>
      <c r="G21" s="240">
        <v>0</v>
      </c>
      <c r="H21" s="240">
        <v>0</v>
      </c>
      <c r="I21" s="240">
        <v>0</v>
      </c>
      <c r="J21" s="240">
        <v>0</v>
      </c>
      <c r="K21" s="240">
        <v>0</v>
      </c>
      <c r="L21" s="240">
        <v>0</v>
      </c>
      <c r="M21" s="240">
        <v>0</v>
      </c>
      <c r="N21" s="241">
        <v>40868334.41533</v>
      </c>
    </row>
    <row r="22" spans="1:14">
      <c r="E22" s="242"/>
      <c r="F22" s="242"/>
      <c r="G22" s="242"/>
      <c r="H22" s="242"/>
      <c r="I22" s="242"/>
      <c r="J22" s="242"/>
      <c r="K22" s="242"/>
      <c r="L22" s="242"/>
      <c r="M22" s="242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zoomScale="90" zoomScaleNormal="90" workbookViewId="0">
      <selection activeCell="F32" sqref="F32"/>
    </sheetView>
  </sheetViews>
  <sheetFormatPr defaultRowHeight="15"/>
  <cols>
    <col min="1" max="1" width="11.42578125" customWidth="1"/>
    <col min="2" max="2" width="76.85546875" style="406" customWidth="1"/>
    <col min="3" max="3" width="22.85546875" customWidth="1"/>
  </cols>
  <sheetData>
    <row r="1" spans="1:3">
      <c r="A1" s="2" t="s">
        <v>30</v>
      </c>
      <c r="B1" s="3" t="str">
        <f>'Info '!C2</f>
        <v>JSC TBC Bank</v>
      </c>
    </row>
    <row r="2" spans="1:3">
      <c r="A2" s="2" t="s">
        <v>31</v>
      </c>
      <c r="B2" s="477">
        <v>44286</v>
      </c>
    </row>
    <row r="3" spans="1:3">
      <c r="A3" s="4"/>
      <c r="B3"/>
    </row>
    <row r="4" spans="1:3">
      <c r="A4" s="4" t="s">
        <v>432</v>
      </c>
      <c r="B4" t="s">
        <v>433</v>
      </c>
    </row>
    <row r="5" spans="1:3">
      <c r="A5" s="407" t="s">
        <v>434</v>
      </c>
      <c r="B5" s="408"/>
      <c r="C5" s="409"/>
    </row>
    <row r="6" spans="1:3" ht="24">
      <c r="A6" s="410">
        <v>1</v>
      </c>
      <c r="B6" s="411" t="s">
        <v>485</v>
      </c>
      <c r="C6" s="412">
        <v>22914801291.101238</v>
      </c>
    </row>
    <row r="7" spans="1:3">
      <c r="A7" s="410">
        <v>2</v>
      </c>
      <c r="B7" s="411" t="s">
        <v>435</v>
      </c>
      <c r="C7" s="412">
        <v>-272440248.92000002</v>
      </c>
    </row>
    <row r="8" spans="1:3" ht="24">
      <c r="A8" s="413">
        <v>3</v>
      </c>
      <c r="B8" s="414" t="s">
        <v>436</v>
      </c>
      <c r="C8" s="412">
        <v>22642361042.18124</v>
      </c>
    </row>
    <row r="9" spans="1:3">
      <c r="A9" s="407" t="s">
        <v>437</v>
      </c>
      <c r="B9" s="408"/>
      <c r="C9" s="415">
        <v>0</v>
      </c>
    </row>
    <row r="10" spans="1:3" ht="24">
      <c r="A10" s="416">
        <v>4</v>
      </c>
      <c r="B10" s="417" t="s">
        <v>438</v>
      </c>
      <c r="C10" s="412">
        <v>0</v>
      </c>
    </row>
    <row r="11" spans="1:3">
      <c r="A11" s="416">
        <v>5</v>
      </c>
      <c r="B11" s="418" t="s">
        <v>439</v>
      </c>
      <c r="C11" s="412">
        <v>0</v>
      </c>
    </row>
    <row r="12" spans="1:3">
      <c r="A12" s="416" t="s">
        <v>440</v>
      </c>
      <c r="B12" s="418" t="s">
        <v>441</v>
      </c>
      <c r="C12" s="412">
        <v>87958726.415193021</v>
      </c>
    </row>
    <row r="13" spans="1:3" ht="24">
      <c r="A13" s="419">
        <v>6</v>
      </c>
      <c r="B13" s="417" t="s">
        <v>442</v>
      </c>
      <c r="C13" s="412">
        <v>0</v>
      </c>
    </row>
    <row r="14" spans="1:3">
      <c r="A14" s="419">
        <v>7</v>
      </c>
      <c r="B14" s="420" t="s">
        <v>443</v>
      </c>
      <c r="C14" s="412">
        <v>0</v>
      </c>
    </row>
    <row r="15" spans="1:3">
      <c r="A15" s="421">
        <v>8</v>
      </c>
      <c r="B15" s="422" t="s">
        <v>444</v>
      </c>
      <c r="C15" s="412">
        <v>0</v>
      </c>
    </row>
    <row r="16" spans="1:3">
      <c r="A16" s="419">
        <v>9</v>
      </c>
      <c r="B16" s="420" t="s">
        <v>445</v>
      </c>
      <c r="C16" s="412">
        <v>0</v>
      </c>
    </row>
    <row r="17" spans="1:3">
      <c r="A17" s="419">
        <v>10</v>
      </c>
      <c r="B17" s="420" t="s">
        <v>446</v>
      </c>
      <c r="C17" s="412">
        <v>0</v>
      </c>
    </row>
    <row r="18" spans="1:3">
      <c r="A18" s="423">
        <v>11</v>
      </c>
      <c r="B18" s="424" t="s">
        <v>447</v>
      </c>
      <c r="C18" s="425">
        <v>87958726.415193021</v>
      </c>
    </row>
    <row r="19" spans="1:3">
      <c r="A19" s="426" t="s">
        <v>448</v>
      </c>
      <c r="B19" s="427"/>
      <c r="C19" s="428">
        <v>0</v>
      </c>
    </row>
    <row r="20" spans="1:3" ht="24">
      <c r="A20" s="429">
        <v>12</v>
      </c>
      <c r="B20" s="417" t="s">
        <v>449</v>
      </c>
      <c r="C20" s="412">
        <v>0</v>
      </c>
    </row>
    <row r="21" spans="1:3">
      <c r="A21" s="429">
        <v>13</v>
      </c>
      <c r="B21" s="417" t="s">
        <v>450</v>
      </c>
      <c r="C21" s="412">
        <v>0</v>
      </c>
    </row>
    <row r="22" spans="1:3">
      <c r="A22" s="429">
        <v>14</v>
      </c>
      <c r="B22" s="417" t="s">
        <v>451</v>
      </c>
      <c r="C22" s="412">
        <v>0</v>
      </c>
    </row>
    <row r="23" spans="1:3" ht="24">
      <c r="A23" s="429" t="s">
        <v>452</v>
      </c>
      <c r="B23" s="417" t="s">
        <v>453</v>
      </c>
      <c r="C23" s="412">
        <v>0</v>
      </c>
    </row>
    <row r="24" spans="1:3">
      <c r="A24" s="429">
        <v>15</v>
      </c>
      <c r="B24" s="417" t="s">
        <v>454</v>
      </c>
      <c r="C24" s="412">
        <v>0</v>
      </c>
    </row>
    <row r="25" spans="1:3">
      <c r="A25" s="429" t="s">
        <v>455</v>
      </c>
      <c r="B25" s="417" t="s">
        <v>456</v>
      </c>
      <c r="C25" s="412">
        <v>0</v>
      </c>
    </row>
    <row r="26" spans="1:3">
      <c r="A26" s="430">
        <v>16</v>
      </c>
      <c r="B26" s="431" t="s">
        <v>457</v>
      </c>
      <c r="C26" s="425">
        <v>0</v>
      </c>
    </row>
    <row r="27" spans="1:3">
      <c r="A27" s="407" t="s">
        <v>458</v>
      </c>
      <c r="B27" s="408"/>
      <c r="C27" s="415">
        <v>0</v>
      </c>
    </row>
    <row r="28" spans="1:3">
      <c r="A28" s="432">
        <v>17</v>
      </c>
      <c r="B28" s="418" t="s">
        <v>459</v>
      </c>
      <c r="C28" s="412">
        <v>3689961206.2065039</v>
      </c>
    </row>
    <row r="29" spans="1:3">
      <c r="A29" s="432">
        <v>18</v>
      </c>
      <c r="B29" s="418" t="s">
        <v>460</v>
      </c>
      <c r="C29" s="412">
        <v>-1982808334.17275</v>
      </c>
    </row>
    <row r="30" spans="1:3">
      <c r="A30" s="430">
        <v>19</v>
      </c>
      <c r="B30" s="431" t="s">
        <v>461</v>
      </c>
      <c r="C30" s="425">
        <v>1707152872.0337539</v>
      </c>
    </row>
    <row r="31" spans="1:3">
      <c r="A31" s="407" t="s">
        <v>462</v>
      </c>
      <c r="B31" s="408"/>
      <c r="C31" s="415">
        <v>0</v>
      </c>
    </row>
    <row r="32" spans="1:3" ht="24">
      <c r="A32" s="432" t="s">
        <v>463</v>
      </c>
      <c r="B32" s="417" t="s">
        <v>464</v>
      </c>
      <c r="C32" s="433">
        <v>0</v>
      </c>
    </row>
    <row r="33" spans="1:3">
      <c r="A33" s="432" t="s">
        <v>465</v>
      </c>
      <c r="B33" s="418" t="s">
        <v>466</v>
      </c>
      <c r="C33" s="433">
        <v>0</v>
      </c>
    </row>
    <row r="34" spans="1:3">
      <c r="A34" s="407" t="s">
        <v>467</v>
      </c>
      <c r="B34" s="408"/>
      <c r="C34" s="415">
        <v>0</v>
      </c>
    </row>
    <row r="35" spans="1:3">
      <c r="A35" s="434">
        <v>20</v>
      </c>
      <c r="B35" s="435" t="s">
        <v>468</v>
      </c>
      <c r="C35" s="425">
        <v>2550144451.9195499</v>
      </c>
    </row>
    <row r="36" spans="1:3">
      <c r="A36" s="430">
        <v>21</v>
      </c>
      <c r="B36" s="431" t="s">
        <v>469</v>
      </c>
      <c r="C36" s="425">
        <v>24437472640.630184</v>
      </c>
    </row>
    <row r="37" spans="1:3">
      <c r="A37" s="407" t="s">
        <v>470</v>
      </c>
      <c r="B37" s="408"/>
      <c r="C37" s="415">
        <v>0</v>
      </c>
    </row>
    <row r="38" spans="1:3">
      <c r="A38" s="430">
        <v>22</v>
      </c>
      <c r="B38" s="431" t="s">
        <v>470</v>
      </c>
      <c r="C38" s="573">
        <v>0.10435385399387143</v>
      </c>
    </row>
    <row r="39" spans="1:3">
      <c r="A39" s="407" t="s">
        <v>471</v>
      </c>
      <c r="B39" s="408"/>
      <c r="C39" s="415">
        <v>0</v>
      </c>
    </row>
    <row r="40" spans="1:3">
      <c r="A40" s="436" t="s">
        <v>472</v>
      </c>
      <c r="B40" s="417" t="s">
        <v>473</v>
      </c>
      <c r="C40" s="433">
        <v>0</v>
      </c>
    </row>
    <row r="41" spans="1:3" ht="24">
      <c r="A41" s="437" t="s">
        <v>474</v>
      </c>
      <c r="B41" s="411" t="s">
        <v>475</v>
      </c>
      <c r="C41" s="433">
        <v>0</v>
      </c>
    </row>
    <row r="43" spans="1:3">
      <c r="B43" s="406" t="s"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pane xSplit="1" ySplit="5" topLeftCell="B15" activePane="bottomRight" state="frozen"/>
      <selection activeCell="B9" sqref="B9"/>
      <selection pane="topRight" activeCell="B9" sqref="B9"/>
      <selection pane="bottomLeft" activeCell="B9" sqref="B9"/>
      <selection pane="bottomRight" activeCell="C25" sqref="C25:C40"/>
    </sheetView>
  </sheetViews>
  <sheetFormatPr defaultColWidth="9.140625" defaultRowHeight="14.25"/>
  <cols>
    <col min="1" max="1" width="9.5703125" style="3" bestFit="1" customWidth="1"/>
    <col min="2" max="2" width="86" style="3" customWidth="1"/>
    <col min="3" max="3" width="14.42578125" style="3" bestFit="1" customWidth="1"/>
    <col min="4" max="7" width="14.42578125" style="4" bestFit="1" customWidth="1"/>
    <col min="8" max="13" width="6.7109375" style="5" customWidth="1"/>
    <col min="14" max="16384" width="9.140625" style="5"/>
  </cols>
  <sheetData>
    <row r="1" spans="1:8">
      <c r="A1" s="2" t="s">
        <v>30</v>
      </c>
      <c r="B1" s="3" t="str">
        <f>'Info '!C2</f>
        <v>JSC TBC Bank</v>
      </c>
    </row>
    <row r="2" spans="1:8">
      <c r="A2" s="2" t="s">
        <v>31</v>
      </c>
      <c r="B2" s="477">
        <v>44286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140</v>
      </c>
      <c r="B4" s="10" t="s">
        <v>139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475" t="str">
        <f>INT((MONTH($B$2))/3)&amp;"Q"&amp;"-"&amp;YEAR($B$2)</f>
        <v>1Q-2021</v>
      </c>
      <c r="D5" s="475" t="str">
        <f>IF(INT(MONTH($B$2))=3, "4"&amp;"Q"&amp;"-"&amp;YEAR($B$2)-1, IF(INT(MONTH($B$2))=6, "1"&amp;"Q"&amp;"-"&amp;YEAR($B$2), IF(INT(MONTH($B$2))=9, "2"&amp;"Q"&amp;"-"&amp;YEAR($B$2),IF(INT(MONTH($B$2))=12, "3"&amp;"Q"&amp;"-"&amp;YEAR($B$2), 0))))</f>
        <v>4Q-2020</v>
      </c>
      <c r="E5" s="475" t="str">
        <f>IF(INT(MONTH($B$2))=3, "3"&amp;"Q"&amp;"-"&amp;YEAR($B$2)-1, IF(INT(MONTH($B$2))=6, "4"&amp;"Q"&amp;"-"&amp;YEAR($B$2)-1, IF(INT(MONTH($B$2))=9, "1"&amp;"Q"&amp;"-"&amp;YEAR($B$2),IF(INT(MONTH($B$2))=12, "2"&amp;"Q"&amp;"-"&amp;YEAR($B$2), 0))))</f>
        <v>3Q-2020</v>
      </c>
      <c r="F5" s="475" t="str">
        <f>IF(INT(MONTH($B$2))=3, "2"&amp;"Q"&amp;"-"&amp;YEAR($B$2)-1, IF(INT(MONTH($B$2))=6, "3"&amp;"Q"&amp;"-"&amp;YEAR($B$2)-1, IF(INT(MONTH($B$2))=9, "4"&amp;"Q"&amp;"-"&amp;YEAR($B$2)-1,IF(INT(MONTH($B$2))=12, "1"&amp;"Q"&amp;"-"&amp;YEAR($B$2), 0))))</f>
        <v>2Q-2020</v>
      </c>
      <c r="G5" s="476" t="str">
        <f>IF(INT(MONTH($B$2))=3, "1"&amp;"Q"&amp;"-"&amp;YEAR($B$2)-1, IF(INT(MONTH($B$2))=6, "2"&amp;"Q"&amp;"-"&amp;YEAR($B$2)-1, IF(INT(MONTH($B$2))=9, "3"&amp;"Q"&amp;"-"&amp;YEAR($B$2)-1,IF(INT(MONTH($B$2))=12, "4"&amp;"Q"&amp;"-"&amp;YEAR($B$2)-1, 0))))</f>
        <v>1Q-2020</v>
      </c>
    </row>
    <row r="6" spans="1:8">
      <c r="B6" s="261" t="s">
        <v>138</v>
      </c>
      <c r="C6" s="479"/>
      <c r="D6" s="479"/>
      <c r="E6" s="479"/>
      <c r="F6" s="479"/>
      <c r="G6" s="480"/>
    </row>
    <row r="7" spans="1:8">
      <c r="A7" s="13"/>
      <c r="B7" s="262" t="s">
        <v>136</v>
      </c>
      <c r="C7" s="479"/>
      <c r="D7" s="479"/>
      <c r="E7" s="479"/>
      <c r="F7" s="479"/>
      <c r="G7" s="480"/>
    </row>
    <row r="8" spans="1:8">
      <c r="A8" s="481">
        <v>1</v>
      </c>
      <c r="B8" s="14" t="s">
        <v>487</v>
      </c>
      <c r="C8" s="15">
        <v>2059599051.9195499</v>
      </c>
      <c r="D8" s="16">
        <v>1911233102.7799997</v>
      </c>
      <c r="E8" s="16">
        <v>1738738726.4795799</v>
      </c>
      <c r="F8" s="16">
        <v>1631006083.15712</v>
      </c>
      <c r="G8" s="17">
        <v>1518949876.0482998</v>
      </c>
    </row>
    <row r="9" spans="1:8">
      <c r="A9" s="481">
        <v>2</v>
      </c>
      <c r="B9" s="14" t="s">
        <v>488</v>
      </c>
      <c r="C9" s="15">
        <v>2550144451.9195499</v>
      </c>
      <c r="D9" s="16">
        <v>2385180902.7799997</v>
      </c>
      <c r="E9" s="16">
        <v>2211177726.4795799</v>
      </c>
      <c r="F9" s="16">
        <v>2068051683.15712</v>
      </c>
      <c r="G9" s="17">
        <v>1987693176.0482998</v>
      </c>
    </row>
    <row r="10" spans="1:8">
      <c r="A10" s="481">
        <v>3</v>
      </c>
      <c r="B10" s="14" t="s">
        <v>245</v>
      </c>
      <c r="C10" s="15">
        <v>3327134195.2195749</v>
      </c>
      <c r="D10" s="16">
        <v>3137911884.9541736</v>
      </c>
      <c r="E10" s="16">
        <v>2984108614.9029002</v>
      </c>
      <c r="F10" s="16">
        <v>2787136168.386055</v>
      </c>
      <c r="G10" s="17">
        <v>2767850461.5578699</v>
      </c>
    </row>
    <row r="11" spans="1:8">
      <c r="A11" s="481">
        <v>4</v>
      </c>
      <c r="B11" s="14" t="s">
        <v>490</v>
      </c>
      <c r="C11" s="15">
        <v>1477253555.6977777</v>
      </c>
      <c r="D11" s="16">
        <v>1353638560.4449975</v>
      </c>
      <c r="E11" s="16">
        <v>1209034044.5028758</v>
      </c>
      <c r="F11" s="16">
        <v>1124734683.4329197</v>
      </c>
      <c r="G11" s="17">
        <v>1152002629.0345938</v>
      </c>
    </row>
    <row r="12" spans="1:8">
      <c r="A12" s="481">
        <v>5</v>
      </c>
      <c r="B12" s="14" t="s">
        <v>491</v>
      </c>
      <c r="C12" s="15">
        <v>1844039362.1174757</v>
      </c>
      <c r="D12" s="16">
        <v>1683349154.2235415</v>
      </c>
      <c r="E12" s="16">
        <v>1525159997.4496593</v>
      </c>
      <c r="F12" s="16">
        <v>1418865491.380892</v>
      </c>
      <c r="G12" s="17">
        <v>1453468857.5894241</v>
      </c>
    </row>
    <row r="13" spans="1:8">
      <c r="A13" s="481">
        <v>6</v>
      </c>
      <c r="B13" s="14" t="s">
        <v>489</v>
      </c>
      <c r="C13" s="15">
        <v>2584233728.472764</v>
      </c>
      <c r="D13" s="16">
        <v>2507543596.5061212</v>
      </c>
      <c r="E13" s="16">
        <v>2312972329.0898342</v>
      </c>
      <c r="F13" s="16">
        <v>2159513162.2590404</v>
      </c>
      <c r="G13" s="17">
        <v>2213581383.3215251</v>
      </c>
    </row>
    <row r="14" spans="1:8">
      <c r="A14" s="13"/>
      <c r="B14" s="261" t="s">
        <v>493</v>
      </c>
      <c r="C14" s="479"/>
      <c r="D14" s="479"/>
      <c r="E14" s="479"/>
      <c r="F14" s="479"/>
      <c r="G14" s="480"/>
    </row>
    <row r="15" spans="1:8" ht="15" customHeight="1">
      <c r="A15" s="481">
        <v>7</v>
      </c>
      <c r="B15" s="14" t="s">
        <v>492</v>
      </c>
      <c r="C15" s="343">
        <v>18921230602.813911</v>
      </c>
      <c r="D15" s="16">
        <v>18301476970.635738</v>
      </c>
      <c r="E15" s="16">
        <v>17478610378.059635</v>
      </c>
      <c r="F15" s="16">
        <v>16249474615.578043</v>
      </c>
      <c r="G15" s="17">
        <v>16604959666.606977</v>
      </c>
    </row>
    <row r="16" spans="1:8">
      <c r="A16" s="13"/>
      <c r="B16" s="261" t="s">
        <v>494</v>
      </c>
      <c r="C16" s="479"/>
      <c r="D16" s="479"/>
      <c r="E16" s="479"/>
      <c r="F16" s="479"/>
      <c r="G16" s="480"/>
    </row>
    <row r="17" spans="1:7" s="18" customFormat="1">
      <c r="A17" s="481"/>
      <c r="B17" s="262" t="s">
        <v>478</v>
      </c>
      <c r="C17" s="344"/>
      <c r="D17" s="16"/>
      <c r="E17" s="16"/>
      <c r="F17" s="16"/>
      <c r="G17" s="17"/>
    </row>
    <row r="18" spans="1:7">
      <c r="A18" s="11">
        <v>8</v>
      </c>
      <c r="B18" s="14" t="s">
        <v>487</v>
      </c>
      <c r="C18" s="537">
        <v>0.10885122089327806</v>
      </c>
      <c r="D18" s="538">
        <v>0.10443053890385598</v>
      </c>
      <c r="E18" s="538">
        <v>9.9478087151720337E-2</v>
      </c>
      <c r="F18" s="538">
        <v>0.10037285030701899</v>
      </c>
      <c r="G18" s="539">
        <v>9.1475673927889689E-2</v>
      </c>
    </row>
    <row r="19" spans="1:7" ht="15" customHeight="1">
      <c r="A19" s="11">
        <v>9</v>
      </c>
      <c r="B19" s="14" t="s">
        <v>488</v>
      </c>
      <c r="C19" s="537">
        <v>0.13477688134831461</v>
      </c>
      <c r="D19" s="538">
        <v>0.13032723569835172</v>
      </c>
      <c r="E19" s="538">
        <v>0.1265076386882108</v>
      </c>
      <c r="F19" s="538">
        <v>0.12726883373660097</v>
      </c>
      <c r="G19" s="539">
        <v>0.11970478796438178</v>
      </c>
    </row>
    <row r="20" spans="1:7">
      <c r="A20" s="11">
        <v>10</v>
      </c>
      <c r="B20" s="14" t="s">
        <v>245</v>
      </c>
      <c r="C20" s="537">
        <v>0.17584132158532928</v>
      </c>
      <c r="D20" s="538">
        <v>0.17145675674093816</v>
      </c>
      <c r="E20" s="538">
        <v>0.17072916841539992</v>
      </c>
      <c r="F20" s="538">
        <v>0.17152161742596181</v>
      </c>
      <c r="G20" s="539">
        <v>0.16668817733560004</v>
      </c>
    </row>
    <row r="21" spans="1:7">
      <c r="A21" s="11">
        <v>11</v>
      </c>
      <c r="B21" s="14" t="s">
        <v>490</v>
      </c>
      <c r="C21" s="537">
        <v>7.8073862462100366E-2</v>
      </c>
      <c r="D21" s="538">
        <v>7.396335075124684E-2</v>
      </c>
      <c r="E21" s="538">
        <v>6.9172206391220847E-2</v>
      </c>
      <c r="F21" s="538">
        <v>6.9216679926048769E-2</v>
      </c>
      <c r="G21" s="539">
        <v>6.9377020610974574E-2</v>
      </c>
    </row>
    <row r="22" spans="1:7">
      <c r="A22" s="11">
        <v>12</v>
      </c>
      <c r="B22" s="14" t="s">
        <v>491</v>
      </c>
      <c r="C22" s="537">
        <v>9.7458743610642079E-2</v>
      </c>
      <c r="D22" s="538">
        <v>9.1978869078404607E-2</v>
      </c>
      <c r="E22" s="538">
        <v>8.725865297416012E-2</v>
      </c>
      <c r="F22" s="538">
        <v>8.7317622566126185E-2</v>
      </c>
      <c r="G22" s="539">
        <v>8.7532212469771262E-2</v>
      </c>
    </row>
    <row r="23" spans="1:7">
      <c r="A23" s="11">
        <v>13</v>
      </c>
      <c r="B23" s="14" t="s">
        <v>489</v>
      </c>
      <c r="C23" s="537">
        <v>0.13657852296818601</v>
      </c>
      <c r="D23" s="538">
        <v>0.13701318207975302</v>
      </c>
      <c r="E23" s="538">
        <v>0.13233159153162644</v>
      </c>
      <c r="F23" s="538">
        <v>0.13289741443017233</v>
      </c>
      <c r="G23" s="539">
        <v>0.13330844685959081</v>
      </c>
    </row>
    <row r="24" spans="1:7">
      <c r="A24" s="13"/>
      <c r="B24" s="261" t="s">
        <v>135</v>
      </c>
      <c r="C24" s="540"/>
      <c r="D24" s="540"/>
      <c r="E24" s="540"/>
      <c r="F24" s="540"/>
      <c r="G24" s="541"/>
    </row>
    <row r="25" spans="1:7" ht="15" customHeight="1">
      <c r="A25" s="482">
        <v>14</v>
      </c>
      <c r="B25" s="14" t="s">
        <v>134</v>
      </c>
      <c r="C25" s="542">
        <v>7.417333842283072E-2</v>
      </c>
      <c r="D25" s="543">
        <v>7.5107042017526701E-2</v>
      </c>
      <c r="E25" s="543">
        <v>7.524647273826561E-2</v>
      </c>
      <c r="F25" s="543">
        <v>7.6238358708738893E-2</v>
      </c>
      <c r="G25" s="544">
        <v>8.5768441938616879E-2</v>
      </c>
    </row>
    <row r="26" spans="1:7">
      <c r="A26" s="482">
        <v>15</v>
      </c>
      <c r="B26" s="14" t="s">
        <v>133</v>
      </c>
      <c r="C26" s="542">
        <v>3.8739866943781204E-2</v>
      </c>
      <c r="D26" s="543">
        <v>4.2587171709542126E-2</v>
      </c>
      <c r="E26" s="543">
        <v>4.3086198731950166E-2</v>
      </c>
      <c r="F26" s="543">
        <v>4.3719137980739745E-2</v>
      </c>
      <c r="G26" s="544">
        <v>4.7073488405024164E-2</v>
      </c>
    </row>
    <row r="27" spans="1:7">
      <c r="A27" s="482">
        <v>16</v>
      </c>
      <c r="B27" s="14" t="s">
        <v>132</v>
      </c>
      <c r="C27" s="542">
        <v>2.0716582007172815E-2</v>
      </c>
      <c r="D27" s="543">
        <v>1.5874579092175468E-2</v>
      </c>
      <c r="E27" s="543">
        <v>1.5479543968421976E-2</v>
      </c>
      <c r="F27" s="543">
        <v>1.8527693546675883E-2</v>
      </c>
      <c r="G27" s="544">
        <v>2.3552166822486981E-2</v>
      </c>
    </row>
    <row r="28" spans="1:7">
      <c r="A28" s="482">
        <v>17</v>
      </c>
      <c r="B28" s="14" t="s">
        <v>131</v>
      </c>
      <c r="C28" s="542">
        <v>3.5433471479049523E-2</v>
      </c>
      <c r="D28" s="543">
        <v>3.2519870307984582E-2</v>
      </c>
      <c r="E28" s="543">
        <v>3.2160274006315444E-2</v>
      </c>
      <c r="F28" s="543">
        <v>3.2519220727999149E-2</v>
      </c>
      <c r="G28" s="544">
        <v>3.8694953533592716E-2</v>
      </c>
    </row>
    <row r="29" spans="1:7">
      <c r="A29" s="482">
        <v>18</v>
      </c>
      <c r="B29" s="14" t="s">
        <v>271</v>
      </c>
      <c r="C29" s="542">
        <v>2.8871699057090177E-2</v>
      </c>
      <c r="D29" s="543">
        <v>6.3033425248853444E-3</v>
      </c>
      <c r="E29" s="543">
        <v>-3.5036392086385689E-3</v>
      </c>
      <c r="F29" s="543">
        <v>-1.6852285993603562E-2</v>
      </c>
      <c r="G29" s="544">
        <v>-6.6565088883720827E-2</v>
      </c>
    </row>
    <row r="30" spans="1:7">
      <c r="A30" s="482">
        <v>19</v>
      </c>
      <c r="B30" s="14" t="s">
        <v>272</v>
      </c>
      <c r="C30" s="542">
        <v>0.28454478073593387</v>
      </c>
      <c r="D30" s="543">
        <v>6.0807948669729828E-2</v>
      </c>
      <c r="E30" s="543">
        <v>-3.3420326248825447E-2</v>
      </c>
      <c r="F30" s="543">
        <v>-0.15522451063751788</v>
      </c>
      <c r="G30" s="544">
        <v>-0.56434987527495073</v>
      </c>
    </row>
    <row r="31" spans="1:7">
      <c r="A31" s="13"/>
      <c r="B31" s="261" t="s">
        <v>351</v>
      </c>
      <c r="C31" s="540"/>
      <c r="D31" s="540"/>
      <c r="E31" s="540"/>
      <c r="F31" s="540"/>
      <c r="G31" s="541"/>
    </row>
    <row r="32" spans="1:7">
      <c r="A32" s="482">
        <v>20</v>
      </c>
      <c r="B32" s="14" t="s">
        <v>130</v>
      </c>
      <c r="C32" s="542">
        <v>7.8112042669359644E-2</v>
      </c>
      <c r="D32" s="543">
        <v>7.6600566938825526E-2</v>
      </c>
      <c r="E32" s="543">
        <v>5.2711726956796844E-2</v>
      </c>
      <c r="F32" s="543">
        <v>3.1387414452047506E-2</v>
      </c>
      <c r="G32" s="544">
        <v>3.1387414452047506E-2</v>
      </c>
    </row>
    <row r="33" spans="1:7" ht="15" customHeight="1">
      <c r="A33" s="482">
        <v>21</v>
      </c>
      <c r="B33" s="14" t="s">
        <v>129</v>
      </c>
      <c r="C33" s="542">
        <v>5.9418019571526912E-2</v>
      </c>
      <c r="D33" s="543">
        <v>6.2028557513449177E-2</v>
      </c>
      <c r="E33" s="543">
        <v>6.7095427647909503E-2</v>
      </c>
      <c r="F33" s="543">
        <v>6.9310364365241739E-2</v>
      </c>
      <c r="G33" s="544">
        <v>6.9310364365241739E-2</v>
      </c>
    </row>
    <row r="34" spans="1:7">
      <c r="A34" s="482">
        <v>22</v>
      </c>
      <c r="B34" s="14" t="s">
        <v>128</v>
      </c>
      <c r="C34" s="542">
        <v>0.59280919028781098</v>
      </c>
      <c r="D34" s="543">
        <v>0.59411780641931344</v>
      </c>
      <c r="E34" s="543">
        <v>0.61422789539589906</v>
      </c>
      <c r="F34" s="543">
        <v>0.622771767849434</v>
      </c>
      <c r="G34" s="544">
        <v>0.622771767849434</v>
      </c>
    </row>
    <row r="35" spans="1:7" ht="15" customHeight="1">
      <c r="A35" s="482">
        <v>23</v>
      </c>
      <c r="B35" s="14" t="s">
        <v>127</v>
      </c>
      <c r="C35" s="542">
        <v>0.57848589203160738</v>
      </c>
      <c r="D35" s="543">
        <v>0.55055475428764489</v>
      </c>
      <c r="E35" s="543">
        <v>0.55870306761100297</v>
      </c>
      <c r="F35" s="543">
        <v>0.55678904845144317</v>
      </c>
      <c r="G35" s="544">
        <v>0.55678904845144317</v>
      </c>
    </row>
    <row r="36" spans="1:7">
      <c r="A36" s="482">
        <v>24</v>
      </c>
      <c r="B36" s="14" t="s">
        <v>126</v>
      </c>
      <c r="C36" s="542">
        <v>7.5326646741140282E-3</v>
      </c>
      <c r="D36" s="543">
        <v>0.18197833824083853</v>
      </c>
      <c r="E36" s="543">
        <v>0.13307571953712374</v>
      </c>
      <c r="F36" s="543">
        <v>9.4733127818469459E-2</v>
      </c>
      <c r="G36" s="544">
        <v>9.4733127818469459E-2</v>
      </c>
    </row>
    <row r="37" spans="1:7" ht="15" customHeight="1">
      <c r="A37" s="13"/>
      <c r="B37" s="261" t="s">
        <v>352</v>
      </c>
      <c r="C37" s="540"/>
      <c r="D37" s="540"/>
      <c r="E37" s="540"/>
      <c r="F37" s="540"/>
      <c r="G37" s="541"/>
    </row>
    <row r="38" spans="1:7" ht="15" customHeight="1">
      <c r="A38" s="482">
        <v>25</v>
      </c>
      <c r="B38" s="14" t="s">
        <v>125</v>
      </c>
      <c r="C38" s="545">
        <v>0.23825641760917263</v>
      </c>
      <c r="D38" s="546">
        <v>0.19909445105195905</v>
      </c>
      <c r="E38" s="546">
        <v>0.19845293123096946</v>
      </c>
      <c r="F38" s="546">
        <v>0.17569186080552374</v>
      </c>
      <c r="G38" s="547">
        <v>0.17569186080552374</v>
      </c>
    </row>
    <row r="39" spans="1:7" ht="15" customHeight="1">
      <c r="A39" s="482">
        <v>26</v>
      </c>
      <c r="B39" s="14" t="s">
        <v>124</v>
      </c>
      <c r="C39" s="545">
        <v>0.68249209098745989</v>
      </c>
      <c r="D39" s="546">
        <v>0.63112168282069203</v>
      </c>
      <c r="E39" s="546">
        <v>0.64342915029462033</v>
      </c>
      <c r="F39" s="546">
        <v>0.6551477238286878</v>
      </c>
      <c r="G39" s="547">
        <v>0.6551477238286878</v>
      </c>
    </row>
    <row r="40" spans="1:7" ht="15" customHeight="1">
      <c r="A40" s="482">
        <v>27</v>
      </c>
      <c r="B40" s="14" t="s">
        <v>123</v>
      </c>
      <c r="C40" s="545">
        <v>0.38303573582885181</v>
      </c>
      <c r="D40" s="546">
        <v>0.3564439442291964</v>
      </c>
      <c r="E40" s="546">
        <v>0.35179010657027132</v>
      </c>
      <c r="F40" s="546">
        <v>0.35217091434728914</v>
      </c>
      <c r="G40" s="547">
        <v>0.35217091434728914</v>
      </c>
    </row>
    <row r="41" spans="1:7" ht="15" customHeight="1">
      <c r="A41" s="483"/>
      <c r="B41" s="261" t="s">
        <v>395</v>
      </c>
      <c r="C41" s="479"/>
      <c r="D41" s="479"/>
      <c r="E41" s="479"/>
      <c r="F41" s="479"/>
      <c r="G41" s="480"/>
    </row>
    <row r="42" spans="1:7">
      <c r="A42" s="482">
        <v>28</v>
      </c>
      <c r="B42" s="14" t="s">
        <v>378</v>
      </c>
      <c r="C42" s="19">
        <v>4897144595.0385437</v>
      </c>
      <c r="D42" s="20">
        <v>4101094758.2726893</v>
      </c>
      <c r="E42" s="20">
        <v>4006001770.2432213</v>
      </c>
      <c r="F42" s="20">
        <v>3623454788.6412044</v>
      </c>
      <c r="G42" s="21">
        <v>3375895630.1592102</v>
      </c>
    </row>
    <row r="43" spans="1:7" ht="15" customHeight="1">
      <c r="A43" s="482">
        <v>29</v>
      </c>
      <c r="B43" s="14" t="s">
        <v>390</v>
      </c>
      <c r="C43" s="19">
        <v>3637316697.7147493</v>
      </c>
      <c r="D43" s="20">
        <v>3218154429.2803812</v>
      </c>
      <c r="E43" s="20">
        <v>3249479795.5482731</v>
      </c>
      <c r="F43" s="20">
        <v>3087741713.9178519</v>
      </c>
      <c r="G43" s="21">
        <v>2986413869.8763885</v>
      </c>
    </row>
    <row r="44" spans="1:7" ht="15" customHeight="1">
      <c r="A44" s="485">
        <v>30</v>
      </c>
      <c r="B44" s="486" t="s">
        <v>379</v>
      </c>
      <c r="C44" s="548">
        <v>1.3463618931272381</v>
      </c>
      <c r="D44" s="549">
        <v>1.274362324243633</v>
      </c>
      <c r="E44" s="549">
        <v>1.2328132569808157</v>
      </c>
      <c r="F44" s="549">
        <v>1.1734967249069606</v>
      </c>
      <c r="G44" s="550">
        <v>1.1304178781820828</v>
      </c>
    </row>
    <row r="45" spans="1:7" ht="15" customHeight="1">
      <c r="A45" s="485"/>
      <c r="B45" s="261" t="s">
        <v>497</v>
      </c>
      <c r="C45" s="487"/>
      <c r="D45" s="488"/>
      <c r="E45" s="488"/>
      <c r="F45" s="488"/>
      <c r="G45" s="489"/>
    </row>
    <row r="46" spans="1:7" ht="15" customHeight="1">
      <c r="A46" s="485">
        <v>31</v>
      </c>
      <c r="B46" s="486" t="s">
        <v>498</v>
      </c>
      <c r="C46" s="487">
        <v>15612804828.715546</v>
      </c>
      <c r="D46" s="488">
        <v>14643134461.109547</v>
      </c>
      <c r="E46" s="488">
        <v>14323458180.412899</v>
      </c>
      <c r="F46" s="488">
        <v>13153891105.306189</v>
      </c>
      <c r="G46" s="489">
        <v>13192863075.977261</v>
      </c>
    </row>
    <row r="47" spans="1:7" ht="15" customHeight="1">
      <c r="A47" s="485">
        <v>32</v>
      </c>
      <c r="B47" s="486" t="s">
        <v>499</v>
      </c>
      <c r="C47" s="487">
        <v>11880535934.461479</v>
      </c>
      <c r="D47" s="488">
        <v>11620216345.122879</v>
      </c>
      <c r="E47" s="488">
        <v>11275451696.517204</v>
      </c>
      <c r="F47" s="488">
        <v>10315580270.014761</v>
      </c>
      <c r="G47" s="489">
        <v>10582928296.113398</v>
      </c>
    </row>
    <row r="48" spans="1:7" ht="15" thickBot="1">
      <c r="A48" s="484">
        <v>33</v>
      </c>
      <c r="B48" s="263" t="s">
        <v>500</v>
      </c>
      <c r="C48" s="551">
        <v>1.3141498763054953</v>
      </c>
      <c r="D48" s="552">
        <v>1.2601430150872721</v>
      </c>
      <c r="E48" s="552">
        <v>1.2703223397105388</v>
      </c>
      <c r="F48" s="552">
        <v>1.2751479568766291</v>
      </c>
      <c r="G48" s="553">
        <v>1.2466174490497461</v>
      </c>
    </row>
    <row r="49" spans="1:2">
      <c r="A49" s="22"/>
    </row>
    <row r="50" spans="1:2" ht="38.25">
      <c r="B50" s="346" t="s">
        <v>479</v>
      </c>
    </row>
    <row r="51" spans="1:2" ht="51">
      <c r="B51" s="346" t="s">
        <v>394</v>
      </c>
    </row>
    <row r="53" spans="1:2">
      <c r="B53" s="3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C7" sqref="C7:H41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3.42578125" style="4" bestFit="1" customWidth="1"/>
    <col min="4" max="4" width="14.42578125" style="4" bestFit="1" customWidth="1"/>
    <col min="5" max="5" width="14.5703125" style="4" customWidth="1"/>
    <col min="6" max="6" width="13.42578125" style="4" bestFit="1" customWidth="1"/>
    <col min="7" max="7" width="14.42578125" style="4" bestFit="1" customWidth="1"/>
    <col min="8" max="8" width="14.5703125" style="4" customWidth="1"/>
    <col min="9" max="16384" width="9.140625" style="5"/>
  </cols>
  <sheetData>
    <row r="1" spans="1:8">
      <c r="A1" s="2" t="s">
        <v>30</v>
      </c>
      <c r="B1" s="4" t="str">
        <f>'Info '!C2</f>
        <v>JSC TBC Bank</v>
      </c>
    </row>
    <row r="2" spans="1:8">
      <c r="A2" s="2" t="s">
        <v>31</v>
      </c>
      <c r="B2" s="478">
        <f>'1. key ratios '!B2</f>
        <v>44286</v>
      </c>
    </row>
    <row r="3" spans="1:8">
      <c r="A3" s="2"/>
    </row>
    <row r="4" spans="1:8" ht="15" thickBot="1">
      <c r="A4" s="23" t="s">
        <v>32</v>
      </c>
      <c r="B4" s="24" t="s">
        <v>33</v>
      </c>
      <c r="C4" s="23"/>
      <c r="D4" s="25"/>
      <c r="E4" s="25"/>
      <c r="F4" s="26"/>
      <c r="G4" s="26"/>
      <c r="H4" s="27" t="s">
        <v>73</v>
      </c>
    </row>
    <row r="5" spans="1:8">
      <c r="A5" s="28"/>
      <c r="B5" s="29"/>
      <c r="C5" s="492" t="s">
        <v>68</v>
      </c>
      <c r="D5" s="493"/>
      <c r="E5" s="494"/>
      <c r="F5" s="492" t="s">
        <v>72</v>
      </c>
      <c r="G5" s="493"/>
      <c r="H5" s="495"/>
    </row>
    <row r="6" spans="1:8">
      <c r="A6" s="30" t="s">
        <v>6</v>
      </c>
      <c r="B6" s="31" t="s">
        <v>34</v>
      </c>
      <c r="C6" s="32" t="s">
        <v>69</v>
      </c>
      <c r="D6" s="32" t="s">
        <v>70</v>
      </c>
      <c r="E6" s="32" t="s">
        <v>71</v>
      </c>
      <c r="F6" s="32" t="s">
        <v>69</v>
      </c>
      <c r="G6" s="32" t="s">
        <v>70</v>
      </c>
      <c r="H6" s="33" t="s">
        <v>71</v>
      </c>
    </row>
    <row r="7" spans="1:8">
      <c r="A7" s="30">
        <v>1</v>
      </c>
      <c r="B7" s="34" t="s">
        <v>35</v>
      </c>
      <c r="C7" s="35">
        <v>256041389.50999999</v>
      </c>
      <c r="D7" s="35">
        <v>663364168.38</v>
      </c>
      <c r="E7" s="36">
        <v>919405557.88999999</v>
      </c>
      <c r="F7" s="37">
        <v>249247844.5</v>
      </c>
      <c r="G7" s="38">
        <v>363693042.31999999</v>
      </c>
      <c r="H7" s="39">
        <v>612940886.81999993</v>
      </c>
    </row>
    <row r="8" spans="1:8">
      <c r="A8" s="30">
        <v>2</v>
      </c>
      <c r="B8" s="34" t="s">
        <v>36</v>
      </c>
      <c r="C8" s="35">
        <v>186084.98</v>
      </c>
      <c r="D8" s="35">
        <v>2370400387.1099997</v>
      </c>
      <c r="E8" s="36">
        <v>2370586472.0899997</v>
      </c>
      <c r="F8" s="37">
        <v>208610162.06999999</v>
      </c>
      <c r="G8" s="38">
        <v>1913857146.76</v>
      </c>
      <c r="H8" s="39">
        <v>2122467308.8299999</v>
      </c>
    </row>
    <row r="9" spans="1:8">
      <c r="A9" s="30">
        <v>3</v>
      </c>
      <c r="B9" s="34" t="s">
        <v>37</v>
      </c>
      <c r="C9" s="35">
        <v>5926412.3200000003</v>
      </c>
      <c r="D9" s="35">
        <v>1374008833.3200002</v>
      </c>
      <c r="E9" s="36">
        <v>1379935245.6400001</v>
      </c>
      <c r="F9" s="37">
        <v>8300804.4900000002</v>
      </c>
      <c r="G9" s="38">
        <v>267355658.19</v>
      </c>
      <c r="H9" s="39">
        <v>275656462.68000001</v>
      </c>
    </row>
    <row r="10" spans="1:8">
      <c r="A10" s="30">
        <v>4</v>
      </c>
      <c r="B10" s="34" t="s">
        <v>38</v>
      </c>
      <c r="C10" s="35">
        <v>0</v>
      </c>
      <c r="D10" s="35">
        <v>0</v>
      </c>
      <c r="E10" s="36">
        <v>0</v>
      </c>
      <c r="F10" s="37">
        <v>0</v>
      </c>
      <c r="G10" s="38">
        <v>0</v>
      </c>
      <c r="H10" s="39">
        <v>0</v>
      </c>
    </row>
    <row r="11" spans="1:8">
      <c r="A11" s="30">
        <v>5</v>
      </c>
      <c r="B11" s="34" t="s">
        <v>39</v>
      </c>
      <c r="C11" s="35">
        <v>2104548640.0699999</v>
      </c>
      <c r="D11" s="35">
        <v>121948440.17</v>
      </c>
      <c r="E11" s="36">
        <v>2226497080.2399998</v>
      </c>
      <c r="F11" s="37">
        <v>1992058657.6199999</v>
      </c>
      <c r="G11" s="38">
        <v>50444956.43</v>
      </c>
      <c r="H11" s="39">
        <v>2042503614.05</v>
      </c>
    </row>
    <row r="12" spans="1:8">
      <c r="A12" s="30">
        <v>6.1</v>
      </c>
      <c r="B12" s="40" t="s">
        <v>40</v>
      </c>
      <c r="C12" s="35">
        <v>6117754493.3500004</v>
      </c>
      <c r="D12" s="35">
        <v>8906539639.5999985</v>
      </c>
      <c r="E12" s="36">
        <v>15024294132.949999</v>
      </c>
      <c r="F12" s="37">
        <v>5210001802.9500008</v>
      </c>
      <c r="G12" s="38">
        <v>8601270416.1200008</v>
      </c>
      <c r="H12" s="39">
        <v>13811272219.070002</v>
      </c>
    </row>
    <row r="13" spans="1:8">
      <c r="A13" s="30">
        <v>6.2</v>
      </c>
      <c r="B13" s="40" t="s">
        <v>41</v>
      </c>
      <c r="C13" s="35">
        <v>-345157438.5</v>
      </c>
      <c r="D13" s="35">
        <v>-547556364.34000003</v>
      </c>
      <c r="E13" s="36">
        <v>-892713802.84000003</v>
      </c>
      <c r="F13" s="37">
        <v>-342378737.81128275</v>
      </c>
      <c r="G13" s="38">
        <v>-614885572.03999996</v>
      </c>
      <c r="H13" s="39">
        <v>-957264309.85128272</v>
      </c>
    </row>
    <row r="14" spans="1:8">
      <c r="A14" s="30">
        <v>6</v>
      </c>
      <c r="B14" s="34" t="s">
        <v>42</v>
      </c>
      <c r="C14" s="36">
        <v>5772597054.8500004</v>
      </c>
      <c r="D14" s="36">
        <v>8358983275.2599983</v>
      </c>
      <c r="E14" s="36">
        <v>14131580330.109999</v>
      </c>
      <c r="F14" s="36">
        <v>4867623065.1387177</v>
      </c>
      <c r="G14" s="36">
        <v>7986384844.0800009</v>
      </c>
      <c r="H14" s="39">
        <v>12854007909.218719</v>
      </c>
    </row>
    <row r="15" spans="1:8">
      <c r="A15" s="30">
        <v>7</v>
      </c>
      <c r="B15" s="34" t="s">
        <v>43</v>
      </c>
      <c r="C15" s="35">
        <v>160167858.24999997</v>
      </c>
      <c r="D15" s="35">
        <v>138311976.86000001</v>
      </c>
      <c r="E15" s="36">
        <v>298479835.11000001</v>
      </c>
      <c r="F15" s="37">
        <v>107403369.92000002</v>
      </c>
      <c r="G15" s="38">
        <v>99147426.450000003</v>
      </c>
      <c r="H15" s="39">
        <v>206550796.37</v>
      </c>
    </row>
    <row r="16" spans="1:8">
      <c r="A16" s="30">
        <v>8</v>
      </c>
      <c r="B16" s="34" t="s">
        <v>199</v>
      </c>
      <c r="C16" s="35">
        <v>79423702.700000018</v>
      </c>
      <c r="D16" s="35">
        <v>0</v>
      </c>
      <c r="E16" s="36">
        <v>79423702.700000018</v>
      </c>
      <c r="F16" s="37">
        <v>79707217.160000011</v>
      </c>
      <c r="G16" s="38">
        <v>0</v>
      </c>
      <c r="H16" s="39">
        <v>79707217.160000011</v>
      </c>
    </row>
    <row r="17" spans="1:8">
      <c r="A17" s="30">
        <v>9</v>
      </c>
      <c r="B17" s="34" t="s">
        <v>44</v>
      </c>
      <c r="C17" s="35">
        <v>26196411.719999999</v>
      </c>
      <c r="D17" s="35">
        <v>13484183.007222001</v>
      </c>
      <c r="E17" s="36">
        <v>39680594.727221996</v>
      </c>
      <c r="F17" s="37">
        <v>26922915.689999998</v>
      </c>
      <c r="G17" s="38">
        <v>0</v>
      </c>
      <c r="H17" s="39">
        <v>26922915.689999998</v>
      </c>
    </row>
    <row r="18" spans="1:8">
      <c r="A18" s="30">
        <v>10</v>
      </c>
      <c r="B18" s="34" t="s">
        <v>45</v>
      </c>
      <c r="C18" s="35">
        <v>669388585.19000006</v>
      </c>
      <c r="D18" s="35">
        <v>0</v>
      </c>
      <c r="E18" s="36">
        <v>669388585.19000006</v>
      </c>
      <c r="F18" s="37">
        <v>666520642.78999996</v>
      </c>
      <c r="G18" s="38">
        <v>0</v>
      </c>
      <c r="H18" s="39">
        <v>666520642.78999996</v>
      </c>
    </row>
    <row r="19" spans="1:8">
      <c r="A19" s="30">
        <v>11</v>
      </c>
      <c r="B19" s="34" t="s">
        <v>46</v>
      </c>
      <c r="C19" s="35">
        <v>475108516.61999995</v>
      </c>
      <c r="D19" s="35">
        <v>65347137.989999995</v>
      </c>
      <c r="E19" s="36">
        <v>540455654.6099999</v>
      </c>
      <c r="F19" s="37">
        <v>334086837.87000006</v>
      </c>
      <c r="G19" s="38">
        <v>48198778.759999998</v>
      </c>
      <c r="H19" s="39">
        <v>382285616.63000005</v>
      </c>
    </row>
    <row r="20" spans="1:8">
      <c r="A20" s="30">
        <v>12</v>
      </c>
      <c r="B20" s="42" t="s">
        <v>47</v>
      </c>
      <c r="C20" s="36">
        <v>9549584656.210001</v>
      </c>
      <c r="D20" s="36">
        <v>13105848402.097219</v>
      </c>
      <c r="E20" s="36">
        <v>22655433058.30722</v>
      </c>
      <c r="F20" s="36">
        <v>8540481517.2487164</v>
      </c>
      <c r="G20" s="36">
        <v>10729081852.990002</v>
      </c>
      <c r="H20" s="39">
        <v>19269563370.238716</v>
      </c>
    </row>
    <row r="21" spans="1:8">
      <c r="A21" s="30"/>
      <c r="B21" s="31" t="s">
        <v>48</v>
      </c>
      <c r="C21" s="43"/>
      <c r="D21" s="43"/>
      <c r="E21" s="43"/>
      <c r="F21" s="44"/>
      <c r="G21" s="45"/>
      <c r="H21" s="46"/>
    </row>
    <row r="22" spans="1:8">
      <c r="A22" s="30">
        <v>13</v>
      </c>
      <c r="B22" s="34" t="s">
        <v>49</v>
      </c>
      <c r="C22" s="35">
        <v>17251016.539999999</v>
      </c>
      <c r="D22" s="35">
        <v>157132873.71000001</v>
      </c>
      <c r="E22" s="36">
        <v>174383890.25</v>
      </c>
      <c r="F22" s="37">
        <v>28318264.030000001</v>
      </c>
      <c r="G22" s="38">
        <v>184641792.41</v>
      </c>
      <c r="H22" s="39">
        <v>212960056.44</v>
      </c>
    </row>
    <row r="23" spans="1:8">
      <c r="A23" s="30">
        <v>14</v>
      </c>
      <c r="B23" s="34" t="s">
        <v>50</v>
      </c>
      <c r="C23" s="35">
        <v>1542288712.9599998</v>
      </c>
      <c r="D23" s="35">
        <v>2182266017.1100001</v>
      </c>
      <c r="E23" s="36">
        <v>3724554730.0699997</v>
      </c>
      <c r="F23" s="37">
        <v>1238898705.79</v>
      </c>
      <c r="G23" s="38">
        <v>2122880891.0899999</v>
      </c>
      <c r="H23" s="39">
        <v>3361779596.8800001</v>
      </c>
    </row>
    <row r="24" spans="1:8">
      <c r="A24" s="30">
        <v>15</v>
      </c>
      <c r="B24" s="34" t="s">
        <v>51</v>
      </c>
      <c r="C24" s="35">
        <v>1063606881.96</v>
      </c>
      <c r="D24" s="35">
        <v>3889678859.98</v>
      </c>
      <c r="E24" s="36">
        <v>4953285741.9400005</v>
      </c>
      <c r="F24" s="37">
        <v>1067033152.02</v>
      </c>
      <c r="G24" s="38">
        <v>2357367002.27</v>
      </c>
      <c r="H24" s="39">
        <v>3424400154.29</v>
      </c>
    </row>
    <row r="25" spans="1:8">
      <c r="A25" s="30">
        <v>16</v>
      </c>
      <c r="B25" s="34" t="s">
        <v>52</v>
      </c>
      <c r="C25" s="35">
        <v>1984396588.04</v>
      </c>
      <c r="D25" s="35">
        <v>3731923046.8300004</v>
      </c>
      <c r="E25" s="36">
        <v>5716319634.8700008</v>
      </c>
      <c r="F25" s="37">
        <v>1563450666.3400002</v>
      </c>
      <c r="G25" s="38">
        <v>3104756773.7399998</v>
      </c>
      <c r="H25" s="39">
        <v>4668207440.0799999</v>
      </c>
    </row>
    <row r="26" spans="1:8">
      <c r="A26" s="30">
        <v>17</v>
      </c>
      <c r="B26" s="34" t="s">
        <v>53</v>
      </c>
      <c r="C26" s="43">
        <v>0.05</v>
      </c>
      <c r="D26" s="43">
        <v>1016516870.5700001</v>
      </c>
      <c r="E26" s="36">
        <v>1016516870.62</v>
      </c>
      <c r="F26" s="44">
        <v>0</v>
      </c>
      <c r="G26" s="45">
        <v>976490449.45000005</v>
      </c>
      <c r="H26" s="39">
        <v>976490449.45000005</v>
      </c>
    </row>
    <row r="27" spans="1:8">
      <c r="A27" s="30">
        <v>18</v>
      </c>
      <c r="B27" s="34" t="s">
        <v>54</v>
      </c>
      <c r="C27" s="35">
        <v>1669862300.2</v>
      </c>
      <c r="D27" s="35">
        <v>1448870219.8446999</v>
      </c>
      <c r="E27" s="36">
        <v>3118732520.0446997</v>
      </c>
      <c r="F27" s="37">
        <v>1940324100.3199999</v>
      </c>
      <c r="G27" s="38">
        <v>1312211306.4200001</v>
      </c>
      <c r="H27" s="39">
        <v>3252535406.7399998</v>
      </c>
    </row>
    <row r="28" spans="1:8">
      <c r="A28" s="30">
        <v>19</v>
      </c>
      <c r="B28" s="34" t="s">
        <v>55</v>
      </c>
      <c r="C28" s="35">
        <v>32917391.370000001</v>
      </c>
      <c r="D28" s="35">
        <v>95949396.670000002</v>
      </c>
      <c r="E28" s="36">
        <v>128866788.04000001</v>
      </c>
      <c r="F28" s="37">
        <v>31768282.949999999</v>
      </c>
      <c r="G28" s="38">
        <v>106411468.83</v>
      </c>
      <c r="H28" s="39">
        <v>138179751.78</v>
      </c>
    </row>
    <row r="29" spans="1:8">
      <c r="A29" s="30">
        <v>20</v>
      </c>
      <c r="B29" s="34" t="s">
        <v>56</v>
      </c>
      <c r="C29" s="35">
        <v>128166828.47999999</v>
      </c>
      <c r="D29" s="35">
        <v>205249964.38</v>
      </c>
      <c r="E29" s="36">
        <v>333416792.86000001</v>
      </c>
      <c r="F29" s="37">
        <v>125814778.47999999</v>
      </c>
      <c r="G29" s="38">
        <v>156389482.89047742</v>
      </c>
      <c r="H29" s="39">
        <v>282204261.37047744</v>
      </c>
    </row>
    <row r="30" spans="1:8">
      <c r="A30" s="30">
        <v>21</v>
      </c>
      <c r="B30" s="34" t="s">
        <v>57</v>
      </c>
      <c r="C30" s="35">
        <v>12562250</v>
      </c>
      <c r="D30" s="35">
        <v>1139128580</v>
      </c>
      <c r="E30" s="36">
        <v>1151690830</v>
      </c>
      <c r="F30" s="37">
        <v>12562250</v>
      </c>
      <c r="G30" s="38">
        <v>1093126750</v>
      </c>
      <c r="H30" s="39">
        <v>1105689000</v>
      </c>
    </row>
    <row r="31" spans="1:8">
      <c r="A31" s="30">
        <v>22</v>
      </c>
      <c r="B31" s="42" t="s">
        <v>58</v>
      </c>
      <c r="C31" s="36">
        <v>6451051969.5999994</v>
      </c>
      <c r="D31" s="36">
        <v>13866715829.0947</v>
      </c>
      <c r="E31" s="36">
        <v>20317767798.694698</v>
      </c>
      <c r="F31" s="36">
        <v>6008170199.9299994</v>
      </c>
      <c r="G31" s="36">
        <v>11414275917.100479</v>
      </c>
      <c r="H31" s="39">
        <v>17422446117.030479</v>
      </c>
    </row>
    <row r="32" spans="1:8">
      <c r="A32" s="30"/>
      <c r="B32" s="31" t="s">
        <v>59</v>
      </c>
      <c r="C32" s="43"/>
      <c r="D32" s="43"/>
      <c r="E32" s="35"/>
      <c r="F32" s="44"/>
      <c r="G32" s="45"/>
      <c r="H32" s="46"/>
    </row>
    <row r="33" spans="1:8">
      <c r="A33" s="30">
        <v>23</v>
      </c>
      <c r="B33" s="34" t="s">
        <v>60</v>
      </c>
      <c r="C33" s="35">
        <v>21015907.600000001</v>
      </c>
      <c r="D33" s="43">
        <v>0</v>
      </c>
      <c r="E33" s="36">
        <v>21015907.600000001</v>
      </c>
      <c r="F33" s="37">
        <v>21015907.600000001</v>
      </c>
      <c r="G33" s="45">
        <v>0</v>
      </c>
      <c r="H33" s="39">
        <v>21015907.600000001</v>
      </c>
    </row>
    <row r="34" spans="1:8">
      <c r="A34" s="30">
        <v>24</v>
      </c>
      <c r="B34" s="34" t="s">
        <v>61</v>
      </c>
      <c r="C34" s="35">
        <v>0</v>
      </c>
      <c r="D34" s="43">
        <v>0</v>
      </c>
      <c r="E34" s="36">
        <v>0</v>
      </c>
      <c r="F34" s="37">
        <v>0</v>
      </c>
      <c r="G34" s="45">
        <v>0</v>
      </c>
      <c r="H34" s="39">
        <v>0</v>
      </c>
    </row>
    <row r="35" spans="1:8">
      <c r="A35" s="30">
        <v>25</v>
      </c>
      <c r="B35" s="41" t="s">
        <v>62</v>
      </c>
      <c r="C35" s="35">
        <v>0</v>
      </c>
      <c r="D35" s="43">
        <v>0</v>
      </c>
      <c r="E35" s="36">
        <v>0</v>
      </c>
      <c r="F35" s="37">
        <v>0</v>
      </c>
      <c r="G35" s="45">
        <v>0</v>
      </c>
      <c r="H35" s="39">
        <v>0</v>
      </c>
    </row>
    <row r="36" spans="1:8">
      <c r="A36" s="30">
        <v>26</v>
      </c>
      <c r="B36" s="34" t="s">
        <v>63</v>
      </c>
      <c r="C36" s="35">
        <v>514954864.44999999</v>
      </c>
      <c r="D36" s="43">
        <v>0</v>
      </c>
      <c r="E36" s="36">
        <v>514954864.44999999</v>
      </c>
      <c r="F36" s="37">
        <v>506136425.85000002</v>
      </c>
      <c r="G36" s="45">
        <v>0</v>
      </c>
      <c r="H36" s="39">
        <v>506136425.85000002</v>
      </c>
    </row>
    <row r="37" spans="1:8">
      <c r="A37" s="30">
        <v>27</v>
      </c>
      <c r="B37" s="34" t="s">
        <v>64</v>
      </c>
      <c r="C37" s="35">
        <v>0</v>
      </c>
      <c r="D37" s="43">
        <v>0</v>
      </c>
      <c r="E37" s="36">
        <v>0</v>
      </c>
      <c r="F37" s="37">
        <v>0</v>
      </c>
      <c r="G37" s="45">
        <v>0</v>
      </c>
      <c r="H37" s="39">
        <v>0</v>
      </c>
    </row>
    <row r="38" spans="1:8">
      <c r="A38" s="30">
        <v>28</v>
      </c>
      <c r="B38" s="34" t="s">
        <v>65</v>
      </c>
      <c r="C38" s="35">
        <v>1801471619.21</v>
      </c>
      <c r="D38" s="43">
        <v>0</v>
      </c>
      <c r="E38" s="36">
        <v>1801471619.21</v>
      </c>
      <c r="F38" s="37">
        <v>1233744832.6695228</v>
      </c>
      <c r="G38" s="45">
        <v>0</v>
      </c>
      <c r="H38" s="39">
        <v>1233744832.6695228</v>
      </c>
    </row>
    <row r="39" spans="1:8">
      <c r="A39" s="30">
        <v>29</v>
      </c>
      <c r="B39" s="34" t="s">
        <v>66</v>
      </c>
      <c r="C39" s="35">
        <v>222868.07</v>
      </c>
      <c r="D39" s="43">
        <v>0</v>
      </c>
      <c r="E39" s="36">
        <v>222868.07</v>
      </c>
      <c r="F39" s="37">
        <v>86220087.030000001</v>
      </c>
      <c r="G39" s="45">
        <v>0</v>
      </c>
      <c r="H39" s="39">
        <v>86220087.030000001</v>
      </c>
    </row>
    <row r="40" spans="1:8">
      <c r="A40" s="30">
        <v>30</v>
      </c>
      <c r="B40" s="312" t="s">
        <v>266</v>
      </c>
      <c r="C40" s="35">
        <v>2337665259.3300004</v>
      </c>
      <c r="D40" s="43">
        <v>0</v>
      </c>
      <c r="E40" s="36">
        <v>2337665259.3300004</v>
      </c>
      <c r="F40" s="37">
        <v>1847117253.1495228</v>
      </c>
      <c r="G40" s="45">
        <v>0</v>
      </c>
      <c r="H40" s="39">
        <v>1847117253.1495228</v>
      </c>
    </row>
    <row r="41" spans="1:8" ht="15" thickBot="1">
      <c r="A41" s="47">
        <v>31</v>
      </c>
      <c r="B41" s="48" t="s">
        <v>67</v>
      </c>
      <c r="C41" s="49">
        <v>8788717228.9300003</v>
      </c>
      <c r="D41" s="49">
        <v>13866715829.0947</v>
      </c>
      <c r="E41" s="49">
        <v>22655433058.0247</v>
      </c>
      <c r="F41" s="49">
        <v>7855287453.0795221</v>
      </c>
      <c r="G41" s="49">
        <v>11414275917.100479</v>
      </c>
      <c r="H41" s="50">
        <v>19269563370.18</v>
      </c>
    </row>
    <row r="43" spans="1:8">
      <c r="B43" s="51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pane xSplit="1" ySplit="6" topLeftCell="B34" activePane="bottomRight" state="frozen"/>
      <selection activeCell="B9" sqref="B9"/>
      <selection pane="topRight" activeCell="B9" sqref="B9"/>
      <selection pane="bottomLeft" activeCell="B9" sqref="B9"/>
      <selection pane="bottomRight" activeCell="C8" sqref="C8:H67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2" t="s">
        <v>30</v>
      </c>
      <c r="B1" s="3" t="str">
        <f>'Info '!C2</f>
        <v>JSC TBC Bank</v>
      </c>
      <c r="C1" s="3">
        <f>'Info '!D2</f>
        <v>0</v>
      </c>
    </row>
    <row r="2" spans="1:8">
      <c r="A2" s="2" t="s">
        <v>31</v>
      </c>
      <c r="B2" s="3"/>
      <c r="C2" s="477">
        <v>44286</v>
      </c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53" t="s">
        <v>195</v>
      </c>
      <c r="B4" s="264" t="s">
        <v>22</v>
      </c>
      <c r="C4" s="23"/>
      <c r="D4" s="25"/>
      <c r="E4" s="25"/>
      <c r="F4" s="26"/>
      <c r="G4" s="26"/>
      <c r="H4" s="54" t="s">
        <v>73</v>
      </c>
    </row>
    <row r="5" spans="1:8">
      <c r="A5" s="55" t="s">
        <v>6</v>
      </c>
      <c r="B5" s="56"/>
      <c r="C5" s="492" t="s">
        <v>68</v>
      </c>
      <c r="D5" s="493"/>
      <c r="E5" s="494"/>
      <c r="F5" s="492" t="s">
        <v>72</v>
      </c>
      <c r="G5" s="493"/>
      <c r="H5" s="495"/>
    </row>
    <row r="6" spans="1:8">
      <c r="A6" s="57" t="s">
        <v>6</v>
      </c>
      <c r="B6" s="58"/>
      <c r="C6" s="59" t="s">
        <v>69</v>
      </c>
      <c r="D6" s="59" t="s">
        <v>70</v>
      </c>
      <c r="E6" s="59" t="s">
        <v>71</v>
      </c>
      <c r="F6" s="59" t="s">
        <v>69</v>
      </c>
      <c r="G6" s="59" t="s">
        <v>70</v>
      </c>
      <c r="H6" s="60" t="s">
        <v>71</v>
      </c>
    </row>
    <row r="7" spans="1:8">
      <c r="A7" s="61"/>
      <c r="B7" s="264" t="s">
        <v>194</v>
      </c>
      <c r="C7" s="62"/>
      <c r="D7" s="62"/>
      <c r="E7" s="62"/>
      <c r="F7" s="62"/>
      <c r="G7" s="62"/>
      <c r="H7" s="63"/>
    </row>
    <row r="8" spans="1:8">
      <c r="A8" s="61">
        <v>1</v>
      </c>
      <c r="B8" s="64" t="s">
        <v>193</v>
      </c>
      <c r="C8" s="62">
        <v>3410145.32</v>
      </c>
      <c r="D8" s="62">
        <v>-727099.22</v>
      </c>
      <c r="E8" s="65">
        <v>2683046.0999999996</v>
      </c>
      <c r="F8" s="62">
        <v>3574711.82</v>
      </c>
      <c r="G8" s="62">
        <v>8077313.25</v>
      </c>
      <c r="H8" s="66">
        <v>11652025.07</v>
      </c>
    </row>
    <row r="9" spans="1:8">
      <c r="A9" s="61">
        <v>2</v>
      </c>
      <c r="B9" s="64" t="s">
        <v>192</v>
      </c>
      <c r="C9" s="67">
        <v>199067947.32999998</v>
      </c>
      <c r="D9" s="67">
        <v>148126689.79000002</v>
      </c>
      <c r="E9" s="65">
        <v>347194637.12</v>
      </c>
      <c r="F9" s="67">
        <v>180893289</v>
      </c>
      <c r="G9" s="67">
        <v>116324564.95999999</v>
      </c>
      <c r="H9" s="66">
        <v>297217853.95999998</v>
      </c>
    </row>
    <row r="10" spans="1:8">
      <c r="A10" s="61">
        <v>2.1</v>
      </c>
      <c r="B10" s="68" t="s">
        <v>191</v>
      </c>
      <c r="C10" s="62">
        <v>0</v>
      </c>
      <c r="D10" s="62">
        <v>0</v>
      </c>
      <c r="E10" s="65">
        <v>0</v>
      </c>
      <c r="F10" s="62">
        <v>0</v>
      </c>
      <c r="G10" s="62">
        <v>0</v>
      </c>
      <c r="H10" s="66">
        <v>0</v>
      </c>
    </row>
    <row r="11" spans="1:8">
      <c r="A11" s="61">
        <v>2.2000000000000002</v>
      </c>
      <c r="B11" s="68" t="s">
        <v>190</v>
      </c>
      <c r="C11" s="62">
        <v>36285706.639999993</v>
      </c>
      <c r="D11" s="62">
        <v>40367564.750000007</v>
      </c>
      <c r="E11" s="65">
        <v>76653271.390000001</v>
      </c>
      <c r="F11" s="62">
        <v>33476743.170000006</v>
      </c>
      <c r="G11" s="62">
        <v>28534577.429999996</v>
      </c>
      <c r="H11" s="66">
        <v>62011320.600000001</v>
      </c>
    </row>
    <row r="12" spans="1:8">
      <c r="A12" s="61">
        <v>2.2999999999999998</v>
      </c>
      <c r="B12" s="68" t="s">
        <v>189</v>
      </c>
      <c r="C12" s="62">
        <v>6602866.1600000001</v>
      </c>
      <c r="D12" s="62">
        <v>17093054.850000001</v>
      </c>
      <c r="E12" s="65">
        <v>23695921.010000002</v>
      </c>
      <c r="F12" s="62">
        <v>10955275.119999999</v>
      </c>
      <c r="G12" s="62">
        <v>6753663.5899999999</v>
      </c>
      <c r="H12" s="66">
        <v>17708938.710000001</v>
      </c>
    </row>
    <row r="13" spans="1:8">
      <c r="A13" s="61">
        <v>2.4</v>
      </c>
      <c r="B13" s="68" t="s">
        <v>188</v>
      </c>
      <c r="C13" s="62">
        <v>4046143.96</v>
      </c>
      <c r="D13" s="62">
        <v>1581078.32</v>
      </c>
      <c r="E13" s="65">
        <v>5627222.2800000003</v>
      </c>
      <c r="F13" s="62">
        <v>2512901.9700000002</v>
      </c>
      <c r="G13" s="62">
        <v>1309809.94</v>
      </c>
      <c r="H13" s="66">
        <v>3822711.91</v>
      </c>
    </row>
    <row r="14" spans="1:8">
      <c r="A14" s="61">
        <v>2.5</v>
      </c>
      <c r="B14" s="68" t="s">
        <v>187</v>
      </c>
      <c r="C14" s="62">
        <v>3371408.43</v>
      </c>
      <c r="D14" s="62">
        <v>10712729</v>
      </c>
      <c r="E14" s="65">
        <v>14084137.43</v>
      </c>
      <c r="F14" s="62">
        <v>2897069.79</v>
      </c>
      <c r="G14" s="62">
        <v>8957920.6699999999</v>
      </c>
      <c r="H14" s="66">
        <v>11854990.460000001</v>
      </c>
    </row>
    <row r="15" spans="1:8">
      <c r="A15" s="61">
        <v>2.6</v>
      </c>
      <c r="B15" s="68" t="s">
        <v>186</v>
      </c>
      <c r="C15" s="62">
        <v>8689380.3900000006</v>
      </c>
      <c r="D15" s="62">
        <v>10258786.939999999</v>
      </c>
      <c r="E15" s="65">
        <v>18948167.329999998</v>
      </c>
      <c r="F15" s="62">
        <v>6329094.0499999998</v>
      </c>
      <c r="G15" s="62">
        <v>9536035.7599999998</v>
      </c>
      <c r="H15" s="66">
        <v>15865129.809999999</v>
      </c>
    </row>
    <row r="16" spans="1:8">
      <c r="A16" s="61">
        <v>2.7</v>
      </c>
      <c r="B16" s="68" t="s">
        <v>185</v>
      </c>
      <c r="C16" s="62">
        <v>4868457.04</v>
      </c>
      <c r="D16" s="62">
        <v>2354588.61</v>
      </c>
      <c r="E16" s="65">
        <v>7223045.6500000004</v>
      </c>
      <c r="F16" s="62">
        <v>4436612.55</v>
      </c>
      <c r="G16" s="62">
        <v>2120034.34</v>
      </c>
      <c r="H16" s="66">
        <v>6556646.8899999997</v>
      </c>
    </row>
    <row r="17" spans="1:8">
      <c r="A17" s="61">
        <v>2.8</v>
      </c>
      <c r="B17" s="68" t="s">
        <v>184</v>
      </c>
      <c r="C17" s="62">
        <v>129190121.64</v>
      </c>
      <c r="D17" s="62">
        <v>53201358.549999997</v>
      </c>
      <c r="E17" s="65">
        <v>182391480.19</v>
      </c>
      <c r="F17" s="62">
        <v>118216868.91</v>
      </c>
      <c r="G17" s="62">
        <v>49184077.399999999</v>
      </c>
      <c r="H17" s="66">
        <v>167400946.31</v>
      </c>
    </row>
    <row r="18" spans="1:8">
      <c r="A18" s="61">
        <v>2.9</v>
      </c>
      <c r="B18" s="68" t="s">
        <v>183</v>
      </c>
      <c r="C18" s="62">
        <v>6013863.0700000003</v>
      </c>
      <c r="D18" s="62">
        <v>12557528.77</v>
      </c>
      <c r="E18" s="65">
        <v>18571391.84</v>
      </c>
      <c r="F18" s="62">
        <v>2068723.44</v>
      </c>
      <c r="G18" s="62">
        <v>9928445.8300000001</v>
      </c>
      <c r="H18" s="66">
        <v>11997169.27</v>
      </c>
    </row>
    <row r="19" spans="1:8">
      <c r="A19" s="61">
        <v>3</v>
      </c>
      <c r="B19" s="64" t="s">
        <v>182</v>
      </c>
      <c r="C19" s="62">
        <v>4425077.72</v>
      </c>
      <c r="D19" s="62">
        <v>3588117.15</v>
      </c>
      <c r="E19" s="65">
        <v>8013194.8699999992</v>
      </c>
      <c r="F19" s="62">
        <v>4857114.6900000004</v>
      </c>
      <c r="G19" s="62">
        <v>1442800.95</v>
      </c>
      <c r="H19" s="66">
        <v>6299915.6400000006</v>
      </c>
    </row>
    <row r="20" spans="1:8">
      <c r="A20" s="61">
        <v>4</v>
      </c>
      <c r="B20" s="64" t="s">
        <v>181</v>
      </c>
      <c r="C20" s="62">
        <v>50299760.710000001</v>
      </c>
      <c r="D20" s="62">
        <v>2767337.61</v>
      </c>
      <c r="E20" s="65">
        <v>53067098.32</v>
      </c>
      <c r="F20" s="62">
        <v>41123435.859999999</v>
      </c>
      <c r="G20" s="62">
        <v>1169600.8999999999</v>
      </c>
      <c r="H20" s="66">
        <v>42293036.759999998</v>
      </c>
    </row>
    <row r="21" spans="1:8">
      <c r="A21" s="61">
        <v>5</v>
      </c>
      <c r="B21" s="64" t="s">
        <v>180</v>
      </c>
      <c r="C21" s="62">
        <v>0</v>
      </c>
      <c r="D21" s="62">
        <v>0</v>
      </c>
      <c r="E21" s="65">
        <v>0</v>
      </c>
      <c r="F21" s="62">
        <v>0</v>
      </c>
      <c r="G21" s="62">
        <v>0</v>
      </c>
      <c r="H21" s="66">
        <v>0</v>
      </c>
    </row>
    <row r="22" spans="1:8">
      <c r="A22" s="61">
        <v>6</v>
      </c>
      <c r="B22" s="69" t="s">
        <v>179</v>
      </c>
      <c r="C22" s="67">
        <v>257202931.07999998</v>
      </c>
      <c r="D22" s="67">
        <v>153755045.33000004</v>
      </c>
      <c r="E22" s="65">
        <v>410957976.41000003</v>
      </c>
      <c r="F22" s="67">
        <v>230448551.37</v>
      </c>
      <c r="G22" s="67">
        <v>127014280.06</v>
      </c>
      <c r="H22" s="66">
        <v>357462831.43000001</v>
      </c>
    </row>
    <row r="23" spans="1:8">
      <c r="A23" s="61"/>
      <c r="B23" s="264" t="s">
        <v>178</v>
      </c>
      <c r="C23" s="70"/>
      <c r="D23" s="70"/>
      <c r="E23" s="71"/>
      <c r="F23" s="70"/>
      <c r="G23" s="70"/>
      <c r="H23" s="72"/>
    </row>
    <row r="24" spans="1:8">
      <c r="A24" s="61">
        <v>7</v>
      </c>
      <c r="B24" s="64" t="s">
        <v>177</v>
      </c>
      <c r="C24" s="62">
        <v>23626898.48</v>
      </c>
      <c r="D24" s="62">
        <v>10781335.93</v>
      </c>
      <c r="E24" s="65">
        <v>34408234.409999996</v>
      </c>
      <c r="F24" s="62">
        <v>31489694.640000001</v>
      </c>
      <c r="G24" s="62">
        <v>7838175.04</v>
      </c>
      <c r="H24" s="66">
        <v>39327869.68</v>
      </c>
    </row>
    <row r="25" spans="1:8">
      <c r="A25" s="61">
        <v>8</v>
      </c>
      <c r="B25" s="64" t="s">
        <v>176</v>
      </c>
      <c r="C25" s="62">
        <v>51988849.079999998</v>
      </c>
      <c r="D25" s="62">
        <v>28689536.690000001</v>
      </c>
      <c r="E25" s="65">
        <v>80678385.769999996</v>
      </c>
      <c r="F25" s="62">
        <v>25817046.390000001</v>
      </c>
      <c r="G25" s="62">
        <v>24630380.219999999</v>
      </c>
      <c r="H25" s="66">
        <v>50447426.609999999</v>
      </c>
    </row>
    <row r="26" spans="1:8">
      <c r="A26" s="61">
        <v>9</v>
      </c>
      <c r="B26" s="64" t="s">
        <v>175</v>
      </c>
      <c r="C26" s="62">
        <v>4856426.5599999996</v>
      </c>
      <c r="D26" s="62">
        <v>-2744.56</v>
      </c>
      <c r="E26" s="65">
        <v>4853682</v>
      </c>
      <c r="F26" s="62">
        <v>5548422.1900000004</v>
      </c>
      <c r="G26" s="62">
        <v>425896.81</v>
      </c>
      <c r="H26" s="66">
        <v>5974319</v>
      </c>
    </row>
    <row r="27" spans="1:8">
      <c r="A27" s="61">
        <v>10</v>
      </c>
      <c r="B27" s="64" t="s">
        <v>174</v>
      </c>
      <c r="C27" s="62">
        <v>0</v>
      </c>
      <c r="D27" s="62">
        <v>27404787.649999999</v>
      </c>
      <c r="E27" s="65">
        <v>27404787.649999999</v>
      </c>
      <c r="F27" s="62">
        <v>0</v>
      </c>
      <c r="G27" s="62">
        <v>24451915.489999998</v>
      </c>
      <c r="H27" s="66">
        <v>24451915.489999998</v>
      </c>
    </row>
    <row r="28" spans="1:8">
      <c r="A28" s="61">
        <v>11</v>
      </c>
      <c r="B28" s="64" t="s">
        <v>173</v>
      </c>
      <c r="C28" s="62">
        <v>41091325.68</v>
      </c>
      <c r="D28" s="62">
        <v>25428758.760000002</v>
      </c>
      <c r="E28" s="65">
        <v>66520084.439999998</v>
      </c>
      <c r="F28" s="62">
        <v>47162857</v>
      </c>
      <c r="G28" s="62">
        <v>28293055.539999999</v>
      </c>
      <c r="H28" s="66">
        <v>75455912.539999992</v>
      </c>
    </row>
    <row r="29" spans="1:8">
      <c r="A29" s="61">
        <v>12</v>
      </c>
      <c r="B29" s="64" t="s">
        <v>172</v>
      </c>
      <c r="C29" s="62">
        <v>763996.36</v>
      </c>
      <c r="D29" s="62">
        <v>9372.8700000000008</v>
      </c>
      <c r="E29" s="65">
        <v>773369.23</v>
      </c>
      <c r="F29" s="62">
        <v>526088.14</v>
      </c>
      <c r="G29" s="62">
        <v>7772.36</v>
      </c>
      <c r="H29" s="66">
        <v>533860.5</v>
      </c>
    </row>
    <row r="30" spans="1:8">
      <c r="A30" s="61">
        <v>13</v>
      </c>
      <c r="B30" s="73" t="s">
        <v>171</v>
      </c>
      <c r="C30" s="67">
        <v>122327496.16000001</v>
      </c>
      <c r="D30" s="67">
        <v>92311047.340000004</v>
      </c>
      <c r="E30" s="65">
        <v>214638543.5</v>
      </c>
      <c r="F30" s="67">
        <v>110544108.36</v>
      </c>
      <c r="G30" s="67">
        <v>85647195.459999993</v>
      </c>
      <c r="H30" s="66">
        <v>196191303.81999999</v>
      </c>
    </row>
    <row r="31" spans="1:8">
      <c r="A31" s="61">
        <v>14</v>
      </c>
      <c r="B31" s="73" t="s">
        <v>170</v>
      </c>
      <c r="C31" s="67">
        <v>134875434.91999996</v>
      </c>
      <c r="D31" s="67">
        <v>61443997.990000039</v>
      </c>
      <c r="E31" s="65">
        <v>196319432.91</v>
      </c>
      <c r="F31" s="67">
        <v>119904443.01000001</v>
      </c>
      <c r="G31" s="67">
        <v>41367084.600000009</v>
      </c>
      <c r="H31" s="66">
        <v>161271527.61000001</v>
      </c>
    </row>
    <row r="32" spans="1:8">
      <c r="A32" s="61"/>
      <c r="B32" s="74"/>
      <c r="C32" s="74"/>
      <c r="D32" s="75"/>
      <c r="E32" s="71"/>
      <c r="F32" s="75"/>
      <c r="G32" s="75"/>
      <c r="H32" s="72"/>
    </row>
    <row r="33" spans="1:8">
      <c r="A33" s="61"/>
      <c r="B33" s="74" t="s">
        <v>169</v>
      </c>
      <c r="C33" s="70"/>
      <c r="D33" s="70"/>
      <c r="E33" s="71"/>
      <c r="F33" s="70"/>
      <c r="G33" s="70"/>
      <c r="H33" s="72"/>
    </row>
    <row r="34" spans="1:8">
      <c r="A34" s="61">
        <v>15</v>
      </c>
      <c r="B34" s="76" t="s">
        <v>168</v>
      </c>
      <c r="C34" s="77">
        <v>39134439.100000001</v>
      </c>
      <c r="D34" s="77">
        <v>-1314606.7899999991</v>
      </c>
      <c r="E34" s="65">
        <v>37819832.310000002</v>
      </c>
      <c r="F34" s="77">
        <v>39958078.270000003</v>
      </c>
      <c r="G34" s="77">
        <v>-2808228.8699999973</v>
      </c>
      <c r="H34" s="65">
        <v>37149849.400000006</v>
      </c>
    </row>
    <row r="35" spans="1:8">
      <c r="A35" s="61">
        <v>15.1</v>
      </c>
      <c r="B35" s="68" t="s">
        <v>167</v>
      </c>
      <c r="C35" s="62">
        <v>56534401.640000001</v>
      </c>
      <c r="D35" s="62">
        <v>22935427.109999999</v>
      </c>
      <c r="E35" s="65">
        <v>79469828.75</v>
      </c>
      <c r="F35" s="62">
        <v>53474610.600000001</v>
      </c>
      <c r="G35" s="62">
        <v>19693610.210000001</v>
      </c>
      <c r="H35" s="65">
        <v>73168220.810000002</v>
      </c>
    </row>
    <row r="36" spans="1:8">
      <c r="A36" s="61">
        <v>15.2</v>
      </c>
      <c r="B36" s="68" t="s">
        <v>166</v>
      </c>
      <c r="C36" s="62">
        <v>17399962.539999999</v>
      </c>
      <c r="D36" s="62">
        <v>24250033.899999999</v>
      </c>
      <c r="E36" s="65">
        <v>41649996.439999998</v>
      </c>
      <c r="F36" s="62">
        <v>13516532.33</v>
      </c>
      <c r="G36" s="62">
        <v>22501839.079999998</v>
      </c>
      <c r="H36" s="65">
        <v>36018371.409999996</v>
      </c>
    </row>
    <row r="37" spans="1:8">
      <c r="A37" s="61">
        <v>16</v>
      </c>
      <c r="B37" s="64" t="s">
        <v>165</v>
      </c>
      <c r="C37" s="62">
        <v>0</v>
      </c>
      <c r="D37" s="62">
        <v>0</v>
      </c>
      <c r="E37" s="65">
        <v>0</v>
      </c>
      <c r="F37" s="62">
        <v>632376.25</v>
      </c>
      <c r="G37" s="62">
        <v>0</v>
      </c>
      <c r="H37" s="65">
        <v>632376.25</v>
      </c>
    </row>
    <row r="38" spans="1:8">
      <c r="A38" s="61">
        <v>17</v>
      </c>
      <c r="B38" s="64" t="s">
        <v>164</v>
      </c>
      <c r="C38" s="62">
        <v>0</v>
      </c>
      <c r="D38" s="62">
        <v>0</v>
      </c>
      <c r="E38" s="65">
        <v>0</v>
      </c>
      <c r="F38" s="62">
        <v>0</v>
      </c>
      <c r="G38" s="62">
        <v>0</v>
      </c>
      <c r="H38" s="65">
        <v>0</v>
      </c>
    </row>
    <row r="39" spans="1:8">
      <c r="A39" s="61">
        <v>18</v>
      </c>
      <c r="B39" s="64" t="s">
        <v>163</v>
      </c>
      <c r="C39" s="62">
        <v>1873081.35</v>
      </c>
      <c r="D39" s="62">
        <v>514744.17</v>
      </c>
      <c r="E39" s="65">
        <v>2387825.52</v>
      </c>
      <c r="F39" s="62">
        <v>-747533.6</v>
      </c>
      <c r="G39" s="62">
        <v>245.79</v>
      </c>
      <c r="H39" s="65">
        <v>-747287.80999999994</v>
      </c>
    </row>
    <row r="40" spans="1:8">
      <c r="A40" s="61">
        <v>19</v>
      </c>
      <c r="B40" s="64" t="s">
        <v>162</v>
      </c>
      <c r="C40" s="62">
        <v>-33038294.579999998</v>
      </c>
      <c r="D40" s="62">
        <v>0</v>
      </c>
      <c r="E40" s="65">
        <v>-33038294.579999998</v>
      </c>
      <c r="F40" s="62">
        <v>80880296.299999997</v>
      </c>
      <c r="G40" s="62">
        <v>0</v>
      </c>
      <c r="H40" s="65">
        <v>80880296.299999997</v>
      </c>
    </row>
    <row r="41" spans="1:8">
      <c r="A41" s="61">
        <v>20</v>
      </c>
      <c r="B41" s="64" t="s">
        <v>161</v>
      </c>
      <c r="C41" s="62">
        <v>56655607.090000004</v>
      </c>
      <c r="D41" s="62">
        <v>0</v>
      </c>
      <c r="E41" s="65">
        <v>56655607.090000004</v>
      </c>
      <c r="F41" s="62">
        <v>-46936618.530000001</v>
      </c>
      <c r="G41" s="62">
        <v>0</v>
      </c>
      <c r="H41" s="65">
        <v>-46936618.530000001</v>
      </c>
    </row>
    <row r="42" spans="1:8">
      <c r="A42" s="61">
        <v>21</v>
      </c>
      <c r="B42" s="64" t="s">
        <v>160</v>
      </c>
      <c r="C42" s="62">
        <v>347974.2</v>
      </c>
      <c r="D42" s="62">
        <v>0</v>
      </c>
      <c r="E42" s="65">
        <v>347974.2</v>
      </c>
      <c r="F42" s="62">
        <v>-1074436.98</v>
      </c>
      <c r="G42" s="62">
        <v>0</v>
      </c>
      <c r="H42" s="65">
        <v>-1074436.98</v>
      </c>
    </row>
    <row r="43" spans="1:8">
      <c r="A43" s="61">
        <v>22</v>
      </c>
      <c r="B43" s="64" t="s">
        <v>159</v>
      </c>
      <c r="C43" s="62">
        <v>6913140.2800000003</v>
      </c>
      <c r="D43" s="62">
        <v>6822772.9100000001</v>
      </c>
      <c r="E43" s="65">
        <v>13735913.190000001</v>
      </c>
      <c r="F43" s="62">
        <v>5612426.3799999999</v>
      </c>
      <c r="G43" s="62">
        <v>5566135.5800000001</v>
      </c>
      <c r="H43" s="65">
        <v>11178561.960000001</v>
      </c>
    </row>
    <row r="44" spans="1:8">
      <c r="A44" s="61">
        <v>23</v>
      </c>
      <c r="B44" s="64" t="s">
        <v>158</v>
      </c>
      <c r="C44" s="62">
        <v>3437064.66</v>
      </c>
      <c r="D44" s="62">
        <v>905019.29</v>
      </c>
      <c r="E44" s="65">
        <v>4342083.95</v>
      </c>
      <c r="F44" s="62">
        <v>3221824.52</v>
      </c>
      <c r="G44" s="62">
        <v>970939.84</v>
      </c>
      <c r="H44" s="65">
        <v>4192764.36</v>
      </c>
    </row>
    <row r="45" spans="1:8">
      <c r="A45" s="61">
        <v>24</v>
      </c>
      <c r="B45" s="73" t="s">
        <v>273</v>
      </c>
      <c r="C45" s="67">
        <v>75323012.100000009</v>
      </c>
      <c r="D45" s="67">
        <v>6927929.580000001</v>
      </c>
      <c r="E45" s="65">
        <v>82250941.680000007</v>
      </c>
      <c r="F45" s="67">
        <v>81546412.609999985</v>
      </c>
      <c r="G45" s="67">
        <v>3729092.3400000026</v>
      </c>
      <c r="H45" s="65">
        <v>85275504.949999988</v>
      </c>
    </row>
    <row r="46" spans="1:8">
      <c r="A46" s="61"/>
      <c r="B46" s="264" t="s">
        <v>157</v>
      </c>
      <c r="C46" s="70"/>
      <c r="D46" s="70"/>
      <c r="E46" s="71"/>
      <c r="F46" s="70"/>
      <c r="G46" s="70"/>
      <c r="H46" s="72"/>
    </row>
    <row r="47" spans="1:8">
      <c r="A47" s="61">
        <v>25</v>
      </c>
      <c r="B47" s="64" t="s">
        <v>156</v>
      </c>
      <c r="C47" s="62">
        <v>5730893.5199999996</v>
      </c>
      <c r="D47" s="62">
        <v>1962957.8</v>
      </c>
      <c r="E47" s="65">
        <v>7693851.3199999994</v>
      </c>
      <c r="F47" s="62">
        <v>3787769.07</v>
      </c>
      <c r="G47" s="62">
        <v>1761837.88</v>
      </c>
      <c r="H47" s="66">
        <v>5549606.9499999993</v>
      </c>
    </row>
    <row r="48" spans="1:8">
      <c r="A48" s="61">
        <v>26</v>
      </c>
      <c r="B48" s="64" t="s">
        <v>155</v>
      </c>
      <c r="C48" s="62">
        <v>3243493.19</v>
      </c>
      <c r="D48" s="62">
        <v>1924122.02</v>
      </c>
      <c r="E48" s="65">
        <v>5167615.21</v>
      </c>
      <c r="F48" s="62">
        <v>4665587.05</v>
      </c>
      <c r="G48" s="62">
        <v>3100081.67</v>
      </c>
      <c r="H48" s="66">
        <v>7765668.7199999997</v>
      </c>
    </row>
    <row r="49" spans="1:8">
      <c r="A49" s="61">
        <v>27</v>
      </c>
      <c r="B49" s="64" t="s">
        <v>154</v>
      </c>
      <c r="C49" s="62">
        <v>55110339.170000002</v>
      </c>
      <c r="D49" s="62">
        <v>0</v>
      </c>
      <c r="E49" s="65">
        <v>55110339.170000002</v>
      </c>
      <c r="F49" s="62">
        <v>49917419.469999999</v>
      </c>
      <c r="G49" s="62">
        <v>0</v>
      </c>
      <c r="H49" s="66">
        <v>49917419.469999999</v>
      </c>
    </row>
    <row r="50" spans="1:8">
      <c r="A50" s="61">
        <v>28</v>
      </c>
      <c r="B50" s="64" t="s">
        <v>153</v>
      </c>
      <c r="C50" s="62">
        <v>1279857.33</v>
      </c>
      <c r="D50" s="62">
        <v>0</v>
      </c>
      <c r="E50" s="65">
        <v>1279857.33</v>
      </c>
      <c r="F50" s="62">
        <v>1113564.96</v>
      </c>
      <c r="G50" s="62">
        <v>0</v>
      </c>
      <c r="H50" s="66">
        <v>1113564.96</v>
      </c>
    </row>
    <row r="51" spans="1:8">
      <c r="A51" s="61">
        <v>29</v>
      </c>
      <c r="B51" s="64" t="s">
        <v>152</v>
      </c>
      <c r="C51" s="62">
        <v>13589272.82</v>
      </c>
      <c r="D51" s="62">
        <v>0</v>
      </c>
      <c r="E51" s="65">
        <v>13589272.82</v>
      </c>
      <c r="F51" s="62">
        <v>12978609.369999999</v>
      </c>
      <c r="G51" s="62">
        <v>0</v>
      </c>
      <c r="H51" s="66">
        <v>12978609.369999999</v>
      </c>
    </row>
    <row r="52" spans="1:8">
      <c r="A52" s="61">
        <v>30</v>
      </c>
      <c r="B52" s="64" t="s">
        <v>151</v>
      </c>
      <c r="C52" s="62">
        <v>17417185.129999999</v>
      </c>
      <c r="D52" s="62">
        <v>4140458.04</v>
      </c>
      <c r="E52" s="65">
        <v>21557643.169999998</v>
      </c>
      <c r="F52" s="62">
        <v>15489367.9</v>
      </c>
      <c r="G52" s="62">
        <v>3805822.52</v>
      </c>
      <c r="H52" s="66">
        <v>19295190.420000002</v>
      </c>
    </row>
    <row r="53" spans="1:8">
      <c r="A53" s="61">
        <v>31</v>
      </c>
      <c r="B53" s="73" t="s">
        <v>274</v>
      </c>
      <c r="C53" s="67">
        <v>96371041.159999996</v>
      </c>
      <c r="D53" s="67">
        <v>8027537.8600000003</v>
      </c>
      <c r="E53" s="65">
        <v>104398579.02</v>
      </c>
      <c r="F53" s="67">
        <v>87952317.820000008</v>
      </c>
      <c r="G53" s="67">
        <v>8667742.0700000003</v>
      </c>
      <c r="H53" s="65">
        <v>96620059.890000015</v>
      </c>
    </row>
    <row r="54" spans="1:8">
      <c r="A54" s="61">
        <v>32</v>
      </c>
      <c r="B54" s="73" t="s">
        <v>275</v>
      </c>
      <c r="C54" s="67">
        <v>-21048029.059999987</v>
      </c>
      <c r="D54" s="67">
        <v>-1099608.2799999993</v>
      </c>
      <c r="E54" s="65">
        <v>-22147637.339999989</v>
      </c>
      <c r="F54" s="67">
        <v>-6405905.2100000232</v>
      </c>
      <c r="G54" s="67">
        <v>-4938649.7299999977</v>
      </c>
      <c r="H54" s="65">
        <v>-11344554.94000002</v>
      </c>
    </row>
    <row r="55" spans="1:8">
      <c r="A55" s="61"/>
      <c r="B55" s="74"/>
      <c r="C55" s="75"/>
      <c r="D55" s="75"/>
      <c r="E55" s="71"/>
      <c r="F55" s="75"/>
      <c r="G55" s="75"/>
      <c r="H55" s="72"/>
    </row>
    <row r="56" spans="1:8">
      <c r="A56" s="61">
        <v>33</v>
      </c>
      <c r="B56" s="73" t="s">
        <v>150</v>
      </c>
      <c r="C56" s="67">
        <v>113827405.85999997</v>
      </c>
      <c r="D56" s="67">
        <v>60344389.710000038</v>
      </c>
      <c r="E56" s="65">
        <v>174171795.56999999</v>
      </c>
      <c r="F56" s="67">
        <v>113498537.79999998</v>
      </c>
      <c r="G56" s="67">
        <v>36428434.870000012</v>
      </c>
      <c r="H56" s="66">
        <v>149926972.66999999</v>
      </c>
    </row>
    <row r="57" spans="1:8">
      <c r="A57" s="61"/>
      <c r="B57" s="74"/>
      <c r="C57" s="75"/>
      <c r="D57" s="75"/>
      <c r="E57" s="71"/>
      <c r="F57" s="75"/>
      <c r="G57" s="75"/>
      <c r="H57" s="72"/>
    </row>
    <row r="58" spans="1:8">
      <c r="A58" s="61">
        <v>34</v>
      </c>
      <c r="B58" s="64" t="s">
        <v>149</v>
      </c>
      <c r="C58" s="62">
        <v>-5528941.4199999999</v>
      </c>
      <c r="D58" s="62">
        <v>0</v>
      </c>
      <c r="E58" s="65">
        <v>-5528941.4199999999</v>
      </c>
      <c r="F58" s="62">
        <v>472658493.69</v>
      </c>
      <c r="G58" s="62">
        <v>0</v>
      </c>
      <c r="H58" s="66">
        <v>472658493.69</v>
      </c>
    </row>
    <row r="59" spans="1:8" s="265" customFormat="1">
      <c r="A59" s="61">
        <v>35</v>
      </c>
      <c r="B59" s="64" t="s">
        <v>148</v>
      </c>
      <c r="C59" s="62">
        <v>-82034.040000000008</v>
      </c>
      <c r="D59" s="62">
        <v>0</v>
      </c>
      <c r="E59" s="65">
        <v>-82034.040000000008</v>
      </c>
      <c r="F59" s="62">
        <v>431374.94</v>
      </c>
      <c r="G59" s="62">
        <v>0</v>
      </c>
      <c r="H59" s="66">
        <v>431374.94</v>
      </c>
    </row>
    <row r="60" spans="1:8">
      <c r="A60" s="61">
        <v>36</v>
      </c>
      <c r="B60" s="64" t="s">
        <v>147</v>
      </c>
      <c r="C60" s="62">
        <v>3489562.25</v>
      </c>
      <c r="D60" s="62">
        <v>0</v>
      </c>
      <c r="E60" s="65">
        <v>3489562.25</v>
      </c>
      <c r="F60" s="62">
        <v>10423346.870477399</v>
      </c>
      <c r="G60" s="62">
        <v>0</v>
      </c>
      <c r="H60" s="66">
        <v>10423346.870477399</v>
      </c>
    </row>
    <row r="61" spans="1:8">
      <c r="A61" s="61">
        <v>37</v>
      </c>
      <c r="B61" s="73" t="s">
        <v>146</v>
      </c>
      <c r="C61" s="67">
        <v>-2121413.21</v>
      </c>
      <c r="D61" s="67">
        <v>0</v>
      </c>
      <c r="E61" s="65">
        <v>-2121413.21</v>
      </c>
      <c r="F61" s="67">
        <v>483513215.50047737</v>
      </c>
      <c r="G61" s="67">
        <v>0</v>
      </c>
      <c r="H61" s="66">
        <v>483513215.50047737</v>
      </c>
    </row>
    <row r="62" spans="1:8">
      <c r="A62" s="61"/>
      <c r="B62" s="78"/>
      <c r="C62" s="70"/>
      <c r="D62" s="70"/>
      <c r="E62" s="71"/>
      <c r="F62" s="70"/>
      <c r="G62" s="70"/>
      <c r="H62" s="72"/>
    </row>
    <row r="63" spans="1:8">
      <c r="A63" s="61">
        <v>38</v>
      </c>
      <c r="B63" s="79" t="s">
        <v>145</v>
      </c>
      <c r="C63" s="67">
        <v>115948819.06999996</v>
      </c>
      <c r="D63" s="67">
        <v>60344389.710000038</v>
      </c>
      <c r="E63" s="65">
        <v>176293208.78</v>
      </c>
      <c r="F63" s="67">
        <v>-370014677.70047736</v>
      </c>
      <c r="G63" s="67">
        <v>36428434.870000012</v>
      </c>
      <c r="H63" s="66">
        <v>-333586242.83047736</v>
      </c>
    </row>
    <row r="64" spans="1:8">
      <c r="A64" s="57">
        <v>39</v>
      </c>
      <c r="B64" s="64" t="s">
        <v>144</v>
      </c>
      <c r="C64" s="80">
        <v>16329328.6</v>
      </c>
      <c r="D64" s="80">
        <v>0</v>
      </c>
      <c r="E64" s="65">
        <v>16329328.6</v>
      </c>
      <c r="F64" s="80">
        <v>-56158501.240000002</v>
      </c>
      <c r="G64" s="80">
        <v>0</v>
      </c>
      <c r="H64" s="66">
        <v>-56158501.240000002</v>
      </c>
    </row>
    <row r="65" spans="1:8">
      <c r="A65" s="61">
        <v>40</v>
      </c>
      <c r="B65" s="73" t="s">
        <v>143</v>
      </c>
      <c r="C65" s="67">
        <v>99619490.469999969</v>
      </c>
      <c r="D65" s="67">
        <v>60344389.710000038</v>
      </c>
      <c r="E65" s="65">
        <v>159963880.18000001</v>
      </c>
      <c r="F65" s="67">
        <v>-313856176.46047735</v>
      </c>
      <c r="G65" s="67">
        <v>36428434.870000012</v>
      </c>
      <c r="H65" s="66">
        <v>-277427741.59047735</v>
      </c>
    </row>
    <row r="66" spans="1:8">
      <c r="A66" s="57">
        <v>41</v>
      </c>
      <c r="B66" s="64" t="s">
        <v>142</v>
      </c>
      <c r="C66" s="80">
        <v>0</v>
      </c>
      <c r="D66" s="80">
        <v>0</v>
      </c>
      <c r="E66" s="65">
        <v>0</v>
      </c>
      <c r="F66" s="80">
        <v>0</v>
      </c>
      <c r="G66" s="80">
        <v>0</v>
      </c>
      <c r="H66" s="66">
        <v>0</v>
      </c>
    </row>
    <row r="67" spans="1:8" ht="13.5" thickBot="1">
      <c r="A67" s="81">
        <v>42</v>
      </c>
      <c r="B67" s="82" t="s">
        <v>141</v>
      </c>
      <c r="C67" s="83">
        <v>99619490.469999969</v>
      </c>
      <c r="D67" s="83">
        <v>60344389.710000038</v>
      </c>
      <c r="E67" s="84">
        <v>159963880.18000001</v>
      </c>
      <c r="F67" s="83">
        <v>-313856176.46047735</v>
      </c>
      <c r="G67" s="83">
        <v>36428434.870000012</v>
      </c>
      <c r="H67" s="85">
        <v>-277427741.59047735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25" zoomScaleNormal="100" workbookViewId="0">
      <selection activeCell="C40" sqref="C40:H44"/>
    </sheetView>
  </sheetViews>
  <sheetFormatPr defaultColWidth="9.140625" defaultRowHeight="14.25"/>
  <cols>
    <col min="1" max="1" width="9.5703125" style="5" bestFit="1" customWidth="1"/>
    <col min="2" max="2" width="72.28515625" style="5" customWidth="1"/>
    <col min="3" max="5" width="14.42578125" style="5" bestFit="1" customWidth="1"/>
    <col min="6" max="6" width="13.42578125" style="5" bestFit="1" customWidth="1"/>
    <col min="7" max="8" width="14.42578125" style="5" bestFit="1" customWidth="1"/>
    <col min="9" max="16384" width="9.140625" style="5"/>
  </cols>
  <sheetData>
    <row r="1" spans="1:8">
      <c r="A1" s="2" t="s">
        <v>30</v>
      </c>
      <c r="B1" s="3" t="str">
        <f>'Info '!C2</f>
        <v>JSC TBC Bank</v>
      </c>
    </row>
    <row r="2" spans="1:8">
      <c r="A2" s="2" t="s">
        <v>31</v>
      </c>
      <c r="B2" s="477">
        <v>44286</v>
      </c>
    </row>
    <row r="3" spans="1:8">
      <c r="A3" s="4"/>
    </row>
    <row r="4" spans="1:8" ht="15" thickBot="1">
      <c r="A4" s="4" t="s">
        <v>74</v>
      </c>
      <c r="B4" s="4"/>
      <c r="C4" s="243"/>
      <c r="D4" s="243"/>
      <c r="E4" s="243"/>
      <c r="F4" s="244"/>
      <c r="G4" s="244"/>
      <c r="H4" s="245" t="s">
        <v>73</v>
      </c>
    </row>
    <row r="5" spans="1:8">
      <c r="A5" s="496" t="s">
        <v>6</v>
      </c>
      <c r="B5" s="498" t="s">
        <v>340</v>
      </c>
      <c r="C5" s="492" t="s">
        <v>68</v>
      </c>
      <c r="D5" s="493"/>
      <c r="E5" s="494"/>
      <c r="F5" s="492" t="s">
        <v>72</v>
      </c>
      <c r="G5" s="493"/>
      <c r="H5" s="495"/>
    </row>
    <row r="6" spans="1:8">
      <c r="A6" s="497"/>
      <c r="B6" s="499"/>
      <c r="C6" s="32" t="s">
        <v>287</v>
      </c>
      <c r="D6" s="32" t="s">
        <v>122</v>
      </c>
      <c r="E6" s="32" t="s">
        <v>109</v>
      </c>
      <c r="F6" s="32" t="s">
        <v>287</v>
      </c>
      <c r="G6" s="32" t="s">
        <v>122</v>
      </c>
      <c r="H6" s="33" t="s">
        <v>109</v>
      </c>
    </row>
    <row r="7" spans="1:8" s="18" customFormat="1">
      <c r="A7" s="246">
        <v>1</v>
      </c>
      <c r="B7" s="247" t="s">
        <v>374</v>
      </c>
      <c r="C7" s="38">
        <v>1084737213.4499998</v>
      </c>
      <c r="D7" s="38">
        <v>2510216648.3210912</v>
      </c>
      <c r="E7" s="248">
        <v>3594953861.7710915</v>
      </c>
      <c r="F7" s="38">
        <v>1049386028.1699994</v>
      </c>
      <c r="G7" s="38">
        <v>2240370266.3338313</v>
      </c>
      <c r="H7" s="39">
        <v>3289756294.5038309</v>
      </c>
    </row>
    <row r="8" spans="1:8" s="18" customFormat="1">
      <c r="A8" s="246">
        <v>1.1000000000000001</v>
      </c>
      <c r="B8" s="300" t="s">
        <v>305</v>
      </c>
      <c r="C8" s="38">
        <v>757673127.64999998</v>
      </c>
      <c r="D8" s="38">
        <v>1247630406.0999999</v>
      </c>
      <c r="E8" s="248">
        <v>2005303533.75</v>
      </c>
      <c r="F8" s="38">
        <v>765611855.59000003</v>
      </c>
      <c r="G8" s="38">
        <v>1212633882.03</v>
      </c>
      <c r="H8" s="39">
        <v>1978245737.6199999</v>
      </c>
    </row>
    <row r="9" spans="1:8" s="18" customFormat="1">
      <c r="A9" s="246">
        <v>1.2</v>
      </c>
      <c r="B9" s="300" t="s">
        <v>306</v>
      </c>
      <c r="C9" s="38">
        <v>0</v>
      </c>
      <c r="D9" s="38">
        <v>165811816.64623597</v>
      </c>
      <c r="E9" s="248">
        <v>165811816.64623597</v>
      </c>
      <c r="F9" s="38">
        <v>0</v>
      </c>
      <c r="G9" s="38">
        <v>95757856.283612967</v>
      </c>
      <c r="H9" s="39">
        <v>95757856.283612967</v>
      </c>
    </row>
    <row r="10" spans="1:8" s="18" customFormat="1">
      <c r="A10" s="246">
        <v>1.3</v>
      </c>
      <c r="B10" s="300" t="s">
        <v>307</v>
      </c>
      <c r="C10" s="38">
        <v>327064085.79999989</v>
      </c>
      <c r="D10" s="38">
        <v>1096773404.8148551</v>
      </c>
      <c r="E10" s="248">
        <v>1423837490.6148551</v>
      </c>
      <c r="F10" s="38">
        <v>283774172.57999927</v>
      </c>
      <c r="G10" s="38">
        <v>931977601.09021831</v>
      </c>
      <c r="H10" s="39">
        <v>1215751773.6702175</v>
      </c>
    </row>
    <row r="11" spans="1:8" s="18" customFormat="1">
      <c r="A11" s="246">
        <v>1.4</v>
      </c>
      <c r="B11" s="300" t="s">
        <v>288</v>
      </c>
      <c r="C11" s="38">
        <v>0</v>
      </c>
      <c r="D11" s="38">
        <v>1020.76</v>
      </c>
      <c r="E11" s="248">
        <v>1020.76</v>
      </c>
      <c r="F11" s="38">
        <v>0</v>
      </c>
      <c r="G11" s="38">
        <v>926.93</v>
      </c>
      <c r="H11" s="39">
        <v>926.93</v>
      </c>
    </row>
    <row r="12" spans="1:8" s="18" customFormat="1" ht="29.25" customHeight="1">
      <c r="A12" s="246">
        <v>2</v>
      </c>
      <c r="B12" s="250" t="s">
        <v>309</v>
      </c>
      <c r="C12" s="38">
        <v>0</v>
      </c>
      <c r="D12" s="38">
        <v>0</v>
      </c>
      <c r="E12" s="248">
        <v>0</v>
      </c>
      <c r="F12" s="38">
        <v>0</v>
      </c>
      <c r="G12" s="38">
        <v>0</v>
      </c>
      <c r="H12" s="39">
        <v>0</v>
      </c>
    </row>
    <row r="13" spans="1:8" s="18" customFormat="1" ht="19.899999999999999" customHeight="1">
      <c r="A13" s="246">
        <v>3</v>
      </c>
      <c r="B13" s="250" t="s">
        <v>308</v>
      </c>
      <c r="C13" s="38">
        <v>1006270000</v>
      </c>
      <c r="D13" s="38">
        <v>0</v>
      </c>
      <c r="E13" s="248">
        <v>1006270000</v>
      </c>
      <c r="F13" s="38">
        <v>528883000</v>
      </c>
      <c r="G13" s="38">
        <v>0</v>
      </c>
      <c r="H13" s="39">
        <v>528883000</v>
      </c>
    </row>
    <row r="14" spans="1:8" s="18" customFormat="1">
      <c r="A14" s="246">
        <v>3.1</v>
      </c>
      <c r="B14" s="301" t="s">
        <v>289</v>
      </c>
      <c r="C14" s="38">
        <v>1006270000</v>
      </c>
      <c r="D14" s="38">
        <v>0</v>
      </c>
      <c r="E14" s="248">
        <v>1006270000</v>
      </c>
      <c r="F14" s="38">
        <v>528883000</v>
      </c>
      <c r="G14" s="38">
        <v>0</v>
      </c>
      <c r="H14" s="39">
        <v>528883000</v>
      </c>
    </row>
    <row r="15" spans="1:8" s="18" customFormat="1">
      <c r="A15" s="246">
        <v>3.2</v>
      </c>
      <c r="B15" s="301" t="s">
        <v>290</v>
      </c>
      <c r="C15" s="38">
        <v>0</v>
      </c>
      <c r="D15" s="38">
        <v>0</v>
      </c>
      <c r="E15" s="248">
        <v>0</v>
      </c>
      <c r="F15" s="38">
        <v>0</v>
      </c>
      <c r="G15" s="38">
        <v>0</v>
      </c>
      <c r="H15" s="39">
        <v>0</v>
      </c>
    </row>
    <row r="16" spans="1:8" s="18" customFormat="1">
      <c r="A16" s="246">
        <v>4</v>
      </c>
      <c r="B16" s="304" t="s">
        <v>319</v>
      </c>
      <c r="C16" s="38">
        <v>2693646392.1999998</v>
      </c>
      <c r="D16" s="38">
        <v>5496515658.0299997</v>
      </c>
      <c r="E16" s="248">
        <v>8190162050.2299995</v>
      </c>
      <c r="F16" s="38">
        <v>2363268145.79</v>
      </c>
      <c r="G16" s="38">
        <v>5548287633.3199997</v>
      </c>
      <c r="H16" s="39">
        <v>7911555779.1099997</v>
      </c>
    </row>
    <row r="17" spans="1:8" s="18" customFormat="1">
      <c r="A17" s="246">
        <v>4.0999999999999996</v>
      </c>
      <c r="B17" s="301" t="s">
        <v>310</v>
      </c>
      <c r="C17" s="38">
        <v>2224526336.8499999</v>
      </c>
      <c r="D17" s="38">
        <v>4889154803.4799995</v>
      </c>
      <c r="E17" s="248">
        <v>7113681140.3299999</v>
      </c>
      <c r="F17" s="38">
        <v>1976543610.52</v>
      </c>
      <c r="G17" s="38">
        <v>4954776264.2299995</v>
      </c>
      <c r="H17" s="39">
        <v>6931319874.75</v>
      </c>
    </row>
    <row r="18" spans="1:8" s="18" customFormat="1">
      <c r="A18" s="246">
        <v>4.2</v>
      </c>
      <c r="B18" s="301" t="s">
        <v>304</v>
      </c>
      <c r="C18" s="38">
        <v>469120055.35000002</v>
      </c>
      <c r="D18" s="38">
        <v>607360854.54999995</v>
      </c>
      <c r="E18" s="248">
        <v>1076480909.9000001</v>
      </c>
      <c r="F18" s="38">
        <v>386724535.26999998</v>
      </c>
      <c r="G18" s="38">
        <v>593511369.09000003</v>
      </c>
      <c r="H18" s="39">
        <v>980235904.36000001</v>
      </c>
    </row>
    <row r="19" spans="1:8" s="18" customFormat="1">
      <c r="A19" s="246">
        <v>5</v>
      </c>
      <c r="B19" s="250" t="s">
        <v>318</v>
      </c>
      <c r="C19" s="38">
        <v>10113673430.639999</v>
      </c>
      <c r="D19" s="38">
        <v>17725626434.369999</v>
      </c>
      <c r="E19" s="248">
        <v>27839299865.009998</v>
      </c>
      <c r="F19" s="38">
        <v>9995722228.2199993</v>
      </c>
      <c r="G19" s="38">
        <v>18651416008.450001</v>
      </c>
      <c r="H19" s="39">
        <v>28647138236.669998</v>
      </c>
    </row>
    <row r="20" spans="1:8" s="18" customFormat="1">
      <c r="A20" s="246">
        <v>5.0999999999999996</v>
      </c>
      <c r="B20" s="302" t="s">
        <v>293</v>
      </c>
      <c r="C20" s="38">
        <v>353812792.69</v>
      </c>
      <c r="D20" s="38">
        <v>234318136.94</v>
      </c>
      <c r="E20" s="248">
        <v>588130929.63</v>
      </c>
      <c r="F20" s="38">
        <v>246272995.84</v>
      </c>
      <c r="G20" s="38">
        <v>302814419.77999997</v>
      </c>
      <c r="H20" s="39">
        <v>549087415.62</v>
      </c>
    </row>
    <row r="21" spans="1:8" s="18" customFormat="1">
      <c r="A21" s="246">
        <v>5.2</v>
      </c>
      <c r="B21" s="302" t="s">
        <v>292</v>
      </c>
      <c r="C21" s="38">
        <v>154800750.40000001</v>
      </c>
      <c r="D21" s="38">
        <v>11710085.560000001</v>
      </c>
      <c r="E21" s="248">
        <v>166510835.96000001</v>
      </c>
      <c r="F21" s="38">
        <v>226356802.00999999</v>
      </c>
      <c r="G21" s="38">
        <v>34739918.770000003</v>
      </c>
      <c r="H21" s="39">
        <v>261096720.78</v>
      </c>
    </row>
    <row r="22" spans="1:8" s="18" customFormat="1">
      <c r="A22" s="246">
        <v>5.3</v>
      </c>
      <c r="B22" s="302" t="s">
        <v>291</v>
      </c>
      <c r="C22" s="38">
        <v>7478365274.6099997</v>
      </c>
      <c r="D22" s="38">
        <v>15494156277.35</v>
      </c>
      <c r="E22" s="248">
        <v>22972521551.959999</v>
      </c>
      <c r="F22" s="38">
        <v>7438080612.5699997</v>
      </c>
      <c r="G22" s="38">
        <v>15737524396.770002</v>
      </c>
      <c r="H22" s="39">
        <v>23175605009.340004</v>
      </c>
    </row>
    <row r="23" spans="1:8" s="18" customFormat="1">
      <c r="A23" s="246" t="s">
        <v>15</v>
      </c>
      <c r="B23" s="251" t="s">
        <v>75</v>
      </c>
      <c r="C23" s="38">
        <v>4143527802.21</v>
      </c>
      <c r="D23" s="38">
        <v>5652077028.4399996</v>
      </c>
      <c r="E23" s="248">
        <v>9795604830.6499996</v>
      </c>
      <c r="F23" s="38">
        <v>4224333677.0700002</v>
      </c>
      <c r="G23" s="38">
        <v>5760748214.2200003</v>
      </c>
      <c r="H23" s="39">
        <v>9985081891.2900009</v>
      </c>
    </row>
    <row r="24" spans="1:8" s="18" customFormat="1">
      <c r="A24" s="246" t="s">
        <v>16</v>
      </c>
      <c r="B24" s="251" t="s">
        <v>76</v>
      </c>
      <c r="C24" s="38">
        <v>1596608381.49</v>
      </c>
      <c r="D24" s="38">
        <v>5459174961.2399998</v>
      </c>
      <c r="E24" s="248">
        <v>7055783342.7299995</v>
      </c>
      <c r="F24" s="38">
        <v>1315974337.1800001</v>
      </c>
      <c r="G24" s="38">
        <v>4512778638.5200005</v>
      </c>
      <c r="H24" s="39">
        <v>5828752975.7000008</v>
      </c>
    </row>
    <row r="25" spans="1:8" s="18" customFormat="1">
      <c r="A25" s="246" t="s">
        <v>17</v>
      </c>
      <c r="B25" s="251" t="s">
        <v>77</v>
      </c>
      <c r="C25" s="38">
        <v>0</v>
      </c>
      <c r="D25" s="38">
        <v>0</v>
      </c>
      <c r="E25" s="248">
        <v>0</v>
      </c>
      <c r="F25" s="38">
        <v>0</v>
      </c>
      <c r="G25" s="38">
        <v>0</v>
      </c>
      <c r="H25" s="39">
        <v>0</v>
      </c>
    </row>
    <row r="26" spans="1:8" s="18" customFormat="1">
      <c r="A26" s="246" t="s">
        <v>18</v>
      </c>
      <c r="B26" s="251" t="s">
        <v>78</v>
      </c>
      <c r="C26" s="38">
        <v>1560190008.21</v>
      </c>
      <c r="D26" s="38">
        <v>3974483106.3099999</v>
      </c>
      <c r="E26" s="248">
        <v>5534673114.5200005</v>
      </c>
      <c r="F26" s="38">
        <v>1156787038.98</v>
      </c>
      <c r="G26" s="38">
        <v>3807317849.5799999</v>
      </c>
      <c r="H26" s="39">
        <v>4964104888.5599995</v>
      </c>
    </row>
    <row r="27" spans="1:8" s="18" customFormat="1">
      <c r="A27" s="246" t="s">
        <v>19</v>
      </c>
      <c r="B27" s="251" t="s">
        <v>79</v>
      </c>
      <c r="C27" s="38">
        <v>178039082.69999999</v>
      </c>
      <c r="D27" s="38">
        <v>408421181.36000001</v>
      </c>
      <c r="E27" s="248">
        <v>586460264.05999994</v>
      </c>
      <c r="F27" s="38">
        <v>740985559.34000003</v>
      </c>
      <c r="G27" s="38">
        <v>1656679694.45</v>
      </c>
      <c r="H27" s="39">
        <v>2397665253.79</v>
      </c>
    </row>
    <row r="28" spans="1:8" s="18" customFormat="1">
      <c r="A28" s="246">
        <v>5.4</v>
      </c>
      <c r="B28" s="302" t="s">
        <v>294</v>
      </c>
      <c r="C28" s="38">
        <v>1555046699.6199999</v>
      </c>
      <c r="D28" s="38">
        <v>1536325511.6300001</v>
      </c>
      <c r="E28" s="248">
        <v>3091372211.25</v>
      </c>
      <c r="F28" s="38">
        <v>1707333598.05</v>
      </c>
      <c r="G28" s="38">
        <v>1407427764.3800001</v>
      </c>
      <c r="H28" s="39">
        <v>3114761362.4300003</v>
      </c>
    </row>
    <row r="29" spans="1:8" s="18" customFormat="1">
      <c r="A29" s="246">
        <v>5.5</v>
      </c>
      <c r="B29" s="302" t="s">
        <v>295</v>
      </c>
      <c r="C29" s="38">
        <v>54923573.340000004</v>
      </c>
      <c r="D29" s="38">
        <v>471657.11</v>
      </c>
      <c r="E29" s="248">
        <v>55395230.450000003</v>
      </c>
      <c r="F29" s="38">
        <v>140645703.25999999</v>
      </c>
      <c r="G29" s="38">
        <v>545126852.46000004</v>
      </c>
      <c r="H29" s="39">
        <v>685772555.72000003</v>
      </c>
    </row>
    <row r="30" spans="1:8" s="18" customFormat="1">
      <c r="A30" s="246">
        <v>5.6</v>
      </c>
      <c r="B30" s="302" t="s">
        <v>296</v>
      </c>
      <c r="C30" s="38">
        <v>0</v>
      </c>
      <c r="D30" s="38">
        <v>0</v>
      </c>
      <c r="E30" s="248">
        <v>0</v>
      </c>
      <c r="F30" s="38">
        <v>0</v>
      </c>
      <c r="G30" s="38">
        <v>0</v>
      </c>
      <c r="H30" s="39">
        <v>0</v>
      </c>
    </row>
    <row r="31" spans="1:8" s="18" customFormat="1">
      <c r="A31" s="246">
        <v>5.7</v>
      </c>
      <c r="B31" s="302" t="s">
        <v>79</v>
      </c>
      <c r="C31" s="38">
        <v>516724339.98000002</v>
      </c>
      <c r="D31" s="38">
        <v>448644765.77999997</v>
      </c>
      <c r="E31" s="248">
        <v>965369105.75999999</v>
      </c>
      <c r="F31" s="38">
        <v>237032516.49000001</v>
      </c>
      <c r="G31" s="38">
        <v>623782656.28999996</v>
      </c>
      <c r="H31" s="39">
        <v>860815172.77999997</v>
      </c>
    </row>
    <row r="32" spans="1:8" s="18" customFormat="1">
      <c r="A32" s="246">
        <v>6</v>
      </c>
      <c r="B32" s="250" t="s">
        <v>324</v>
      </c>
      <c r="C32" s="38">
        <v>464131614.1688</v>
      </c>
      <c r="D32" s="38">
        <v>7502969146.544219</v>
      </c>
      <c r="E32" s="248">
        <v>7967100760.7130184</v>
      </c>
      <c r="F32" s="38">
        <v>337555124.75</v>
      </c>
      <c r="G32" s="38">
        <v>6062712081.6470003</v>
      </c>
      <c r="H32" s="39">
        <v>6400267206.3970003</v>
      </c>
    </row>
    <row r="33" spans="1:8" s="18" customFormat="1">
      <c r="A33" s="246">
        <v>6.1</v>
      </c>
      <c r="B33" s="303" t="s">
        <v>314</v>
      </c>
      <c r="C33" s="38">
        <v>253165738.26879999</v>
      </c>
      <c r="D33" s="38">
        <v>3775667384.2945185</v>
      </c>
      <c r="E33" s="248">
        <v>4028833122.5633183</v>
      </c>
      <c r="F33" s="38">
        <v>147516179</v>
      </c>
      <c r="G33" s="38">
        <v>3047161473.4240313</v>
      </c>
      <c r="H33" s="39">
        <v>3194677652.4240313</v>
      </c>
    </row>
    <row r="34" spans="1:8" s="18" customFormat="1">
      <c r="A34" s="246">
        <v>6.2</v>
      </c>
      <c r="B34" s="303" t="s">
        <v>315</v>
      </c>
      <c r="C34" s="38">
        <v>210965875.90000001</v>
      </c>
      <c r="D34" s="38">
        <v>3687018802.2980618</v>
      </c>
      <c r="E34" s="248">
        <v>3897984678.1980619</v>
      </c>
      <c r="F34" s="38">
        <v>190038945.75</v>
      </c>
      <c r="G34" s="38">
        <v>2975093238.6386852</v>
      </c>
      <c r="H34" s="39">
        <v>3165132184.3886852</v>
      </c>
    </row>
    <row r="35" spans="1:8" s="18" customFormat="1">
      <c r="A35" s="246">
        <v>6.3</v>
      </c>
      <c r="B35" s="303" t="s">
        <v>311</v>
      </c>
      <c r="C35" s="38">
        <v>0</v>
      </c>
      <c r="D35" s="38">
        <v>37641360</v>
      </c>
      <c r="E35" s="248">
        <v>37641360</v>
      </c>
      <c r="F35" s="38">
        <v>0</v>
      </c>
      <c r="G35" s="38">
        <v>34181220</v>
      </c>
      <c r="H35" s="39">
        <v>34181220</v>
      </c>
    </row>
    <row r="36" spans="1:8" s="18" customFormat="1">
      <c r="A36" s="246">
        <v>6.4</v>
      </c>
      <c r="B36" s="303" t="s">
        <v>312</v>
      </c>
      <c r="C36" s="38">
        <v>0</v>
      </c>
      <c r="D36" s="38">
        <v>2641599.9516382217</v>
      </c>
      <c r="E36" s="248">
        <v>2641599.9516382217</v>
      </c>
      <c r="F36" s="38">
        <v>0</v>
      </c>
      <c r="G36" s="38">
        <v>3186866.9842686653</v>
      </c>
      <c r="H36" s="39">
        <v>3186866.9842686653</v>
      </c>
    </row>
    <row r="37" spans="1:8" s="18" customFormat="1">
      <c r="A37" s="246">
        <v>6.5</v>
      </c>
      <c r="B37" s="303" t="s">
        <v>313</v>
      </c>
      <c r="C37" s="38">
        <v>0</v>
      </c>
      <c r="D37" s="38">
        <v>0</v>
      </c>
      <c r="E37" s="248">
        <v>0</v>
      </c>
      <c r="F37" s="38">
        <v>0</v>
      </c>
      <c r="G37" s="38">
        <v>3089282.6000146866</v>
      </c>
      <c r="H37" s="39">
        <v>3089282.6000146866</v>
      </c>
    </row>
    <row r="38" spans="1:8" s="18" customFormat="1">
      <c r="A38" s="246">
        <v>6.6</v>
      </c>
      <c r="B38" s="303" t="s">
        <v>316</v>
      </c>
      <c r="C38" s="38">
        <v>0</v>
      </c>
      <c r="D38" s="38">
        <v>0</v>
      </c>
      <c r="E38" s="248">
        <v>0</v>
      </c>
      <c r="F38" s="38">
        <v>0</v>
      </c>
      <c r="G38" s="38">
        <v>0</v>
      </c>
      <c r="H38" s="39">
        <v>0</v>
      </c>
    </row>
    <row r="39" spans="1:8" s="18" customFormat="1">
      <c r="A39" s="246">
        <v>6.7</v>
      </c>
      <c r="B39" s="303" t="s">
        <v>317</v>
      </c>
      <c r="C39" s="38">
        <v>0</v>
      </c>
      <c r="D39" s="38">
        <v>0</v>
      </c>
      <c r="E39" s="248">
        <v>0</v>
      </c>
      <c r="F39" s="38">
        <v>0</v>
      </c>
      <c r="G39" s="38">
        <v>0</v>
      </c>
      <c r="H39" s="39">
        <v>0</v>
      </c>
    </row>
    <row r="40" spans="1:8" s="18" customFormat="1">
      <c r="A40" s="246">
        <v>7</v>
      </c>
      <c r="B40" s="250" t="s">
        <v>320</v>
      </c>
      <c r="C40" s="38">
        <v>706664500.05203414</v>
      </c>
      <c r="D40" s="38">
        <v>246702159.04073003</v>
      </c>
      <c r="E40" s="248">
        <v>953366659.09276414</v>
      </c>
      <c r="F40" s="38">
        <v>653440524.94451094</v>
      </c>
      <c r="G40" s="38">
        <v>237567255.20847809</v>
      </c>
      <c r="H40" s="39">
        <v>891007780.15298903</v>
      </c>
    </row>
    <row r="41" spans="1:8" s="18" customFormat="1">
      <c r="A41" s="246">
        <v>7.1</v>
      </c>
      <c r="B41" s="249" t="s">
        <v>321</v>
      </c>
      <c r="C41" s="38">
        <v>36176811.68</v>
      </c>
      <c r="D41" s="38">
        <v>429780.73</v>
      </c>
      <c r="E41" s="248">
        <v>36606592.409999996</v>
      </c>
      <c r="F41" s="38">
        <v>20107402.253965996</v>
      </c>
      <c r="G41" s="38">
        <v>650671.27603399998</v>
      </c>
      <c r="H41" s="39">
        <v>20758073.529999997</v>
      </c>
    </row>
    <row r="42" spans="1:8" s="18" customFormat="1" ht="25.5">
      <c r="A42" s="246">
        <v>7.2</v>
      </c>
      <c r="B42" s="249" t="s">
        <v>322</v>
      </c>
      <c r="C42" s="38">
        <v>15287552.430000054</v>
      </c>
      <c r="D42" s="38">
        <v>261725.35888700001</v>
      </c>
      <c r="E42" s="248">
        <v>15549277.788887054</v>
      </c>
      <c r="F42" s="38">
        <v>7807228.5899999868</v>
      </c>
      <c r="G42" s="38">
        <v>639980.28370000003</v>
      </c>
      <c r="H42" s="39">
        <v>8447208.8736999873</v>
      </c>
    </row>
    <row r="43" spans="1:8" s="18" customFormat="1" ht="25.5">
      <c r="A43" s="246">
        <v>7.3</v>
      </c>
      <c r="B43" s="249" t="s">
        <v>325</v>
      </c>
      <c r="C43" s="38">
        <v>458295819.47203404</v>
      </c>
      <c r="D43" s="38">
        <v>156462763.06524003</v>
      </c>
      <c r="E43" s="248">
        <v>614758582.53727412</v>
      </c>
      <c r="F43" s="38">
        <v>422157381.94451094</v>
      </c>
      <c r="G43" s="38">
        <v>166416923.03150707</v>
      </c>
      <c r="H43" s="39">
        <v>588574304.97601795</v>
      </c>
    </row>
    <row r="44" spans="1:8" s="18" customFormat="1" ht="25.5">
      <c r="A44" s="246">
        <v>7.4</v>
      </c>
      <c r="B44" s="249" t="s">
        <v>326</v>
      </c>
      <c r="C44" s="38">
        <v>248368680.58000004</v>
      </c>
      <c r="D44" s="38">
        <v>90239395.975490004</v>
      </c>
      <c r="E44" s="248">
        <v>338608076.55549002</v>
      </c>
      <c r="F44" s="38">
        <v>231283142.99999997</v>
      </c>
      <c r="G44" s="38">
        <v>71150332.176971003</v>
      </c>
      <c r="H44" s="39">
        <v>302433475.17697096</v>
      </c>
    </row>
    <row r="45" spans="1:8" s="18" customFormat="1">
      <c r="A45" s="246">
        <v>8</v>
      </c>
      <c r="B45" s="250" t="s">
        <v>303</v>
      </c>
      <c r="C45" s="38">
        <v>1885084.65734979</v>
      </c>
      <c r="D45" s="38">
        <v>86732273.699730992</v>
      </c>
      <c r="E45" s="248">
        <v>88617358.357080787</v>
      </c>
      <c r="F45" s="38">
        <v>2044739.9749561041</v>
      </c>
      <c r="G45" s="38">
        <v>94038547.412306175</v>
      </c>
      <c r="H45" s="39">
        <v>96083287.387262285</v>
      </c>
    </row>
    <row r="46" spans="1:8" s="18" customFormat="1">
      <c r="A46" s="246">
        <v>8.1</v>
      </c>
      <c r="B46" s="301" t="s">
        <v>327</v>
      </c>
      <c r="C46" s="38">
        <v>0</v>
      </c>
      <c r="D46" s="38">
        <v>0</v>
      </c>
      <c r="E46" s="248">
        <v>0</v>
      </c>
      <c r="F46" s="38">
        <v>0</v>
      </c>
      <c r="G46" s="38">
        <v>0</v>
      </c>
      <c r="H46" s="39">
        <v>0</v>
      </c>
    </row>
    <row r="47" spans="1:8" s="18" customFormat="1">
      <c r="A47" s="246">
        <v>8.1999999999999993</v>
      </c>
      <c r="B47" s="301" t="s">
        <v>328</v>
      </c>
      <c r="C47" s="38">
        <v>87147.090410958903</v>
      </c>
      <c r="D47" s="38">
        <v>871856.92596618086</v>
      </c>
      <c r="E47" s="248">
        <v>959004.01637713972</v>
      </c>
      <c r="F47" s="38">
        <v>35242.4513810914</v>
      </c>
      <c r="G47" s="38">
        <v>941169.68377227639</v>
      </c>
      <c r="H47" s="39">
        <v>976412.13515336777</v>
      </c>
    </row>
    <row r="48" spans="1:8" s="18" customFormat="1">
      <c r="A48" s="246">
        <v>8.3000000000000007</v>
      </c>
      <c r="B48" s="301" t="s">
        <v>329</v>
      </c>
      <c r="C48" s="38">
        <v>51806.71232876712</v>
      </c>
      <c r="D48" s="38">
        <v>3391086.5411932268</v>
      </c>
      <c r="E48" s="248">
        <v>3442893.2535219938</v>
      </c>
      <c r="F48" s="38">
        <v>315017.36607187433</v>
      </c>
      <c r="G48" s="38">
        <v>1827918.4532589051</v>
      </c>
      <c r="H48" s="39">
        <v>2142935.8193307794</v>
      </c>
    </row>
    <row r="49" spans="1:8" s="18" customFormat="1">
      <c r="A49" s="246">
        <v>8.4</v>
      </c>
      <c r="B49" s="301" t="s">
        <v>330</v>
      </c>
      <c r="C49" s="38">
        <v>168282.15170543722</v>
      </c>
      <c r="D49" s="38">
        <v>6583204.8202146627</v>
      </c>
      <c r="E49" s="248">
        <v>6751486.9719201</v>
      </c>
      <c r="F49" s="38">
        <v>149219.34306569342</v>
      </c>
      <c r="G49" s="38">
        <v>5051179.6226526806</v>
      </c>
      <c r="H49" s="39">
        <v>5200398.9657183737</v>
      </c>
    </row>
    <row r="50" spans="1:8" s="18" customFormat="1">
      <c r="A50" s="246">
        <v>8.5</v>
      </c>
      <c r="B50" s="301" t="s">
        <v>331</v>
      </c>
      <c r="C50" s="38">
        <v>587641.18291347206</v>
      </c>
      <c r="D50" s="38">
        <v>5561517.2303214399</v>
      </c>
      <c r="E50" s="248">
        <v>6149158.4132349119</v>
      </c>
      <c r="F50" s="38">
        <v>113594.96509240246</v>
      </c>
      <c r="G50" s="38">
        <v>17638958.083561148</v>
      </c>
      <c r="H50" s="39">
        <v>17752553.04865355</v>
      </c>
    </row>
    <row r="51" spans="1:8" s="18" customFormat="1">
      <c r="A51" s="246">
        <v>8.6</v>
      </c>
      <c r="B51" s="301" t="s">
        <v>332</v>
      </c>
      <c r="C51" s="38">
        <v>449383.47102029959</v>
      </c>
      <c r="D51" s="38">
        <v>11354336.915774059</v>
      </c>
      <c r="E51" s="248">
        <v>11803720.386794358</v>
      </c>
      <c r="F51" s="38">
        <v>738848.43065693427</v>
      </c>
      <c r="G51" s="38">
        <v>6204578.2837057933</v>
      </c>
      <c r="H51" s="39">
        <v>6943426.7143627275</v>
      </c>
    </row>
    <row r="52" spans="1:8" s="18" customFormat="1">
      <c r="A52" s="246">
        <v>8.6999999999999993</v>
      </c>
      <c r="B52" s="301" t="s">
        <v>333</v>
      </c>
      <c r="C52" s="38">
        <v>540824.04897085507</v>
      </c>
      <c r="D52" s="38">
        <v>58970271.266261421</v>
      </c>
      <c r="E52" s="248">
        <v>59511095.315232277</v>
      </c>
      <c r="F52" s="38">
        <v>692817.4186881081</v>
      </c>
      <c r="G52" s="38">
        <v>62374743.285355374</v>
      </c>
      <c r="H52" s="39">
        <v>63067560.704043485</v>
      </c>
    </row>
    <row r="53" spans="1:8" s="18" customFormat="1" ht="15" thickBot="1">
      <c r="A53" s="252">
        <v>9</v>
      </c>
      <c r="B53" s="253" t="s">
        <v>323</v>
      </c>
      <c r="C53" s="254">
        <v>567182.70000000007</v>
      </c>
      <c r="D53" s="254">
        <v>6383920.4568219995</v>
      </c>
      <c r="E53" s="255">
        <v>6951103.1568219997</v>
      </c>
      <c r="F53" s="254">
        <v>1737573.69</v>
      </c>
      <c r="G53" s="254">
        <v>14127441.350892898</v>
      </c>
      <c r="H53" s="50">
        <v>15865015.040892897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G6" sqref="G6:G13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1.7109375" style="4" bestFit="1" customWidth="1"/>
    <col min="5" max="7" width="11.7109375" style="52" bestFit="1" customWidth="1"/>
    <col min="8" max="11" width="9.7109375" style="52" customWidth="1"/>
    <col min="12" max="16384" width="9.140625" style="52"/>
  </cols>
  <sheetData>
    <row r="1" spans="1:8">
      <c r="A1" s="2" t="s">
        <v>30</v>
      </c>
      <c r="B1" s="3" t="str">
        <f>'Info '!C2</f>
        <v>JSC TBC Bank</v>
      </c>
      <c r="C1" s="3"/>
    </row>
    <row r="2" spans="1:8">
      <c r="A2" s="2" t="s">
        <v>31</v>
      </c>
      <c r="B2" s="477">
        <v>44286</v>
      </c>
      <c r="C2" s="6"/>
      <c r="D2" s="7"/>
      <c r="E2" s="86"/>
      <c r="F2" s="86"/>
      <c r="G2" s="86"/>
      <c r="H2" s="86"/>
    </row>
    <row r="3" spans="1:8">
      <c r="A3" s="2"/>
      <c r="B3" s="3"/>
      <c r="C3" s="6"/>
      <c r="D3" s="7"/>
      <c r="E3" s="86"/>
      <c r="F3" s="86"/>
      <c r="G3" s="86"/>
      <c r="H3" s="86"/>
    </row>
    <row r="4" spans="1:8" ht="15" customHeight="1" thickBot="1">
      <c r="A4" s="7" t="s">
        <v>198</v>
      </c>
      <c r="B4" s="189" t="s">
        <v>297</v>
      </c>
      <c r="C4" s="87" t="s">
        <v>73</v>
      </c>
    </row>
    <row r="5" spans="1:8" ht="15" customHeight="1">
      <c r="A5" s="286" t="s">
        <v>6</v>
      </c>
      <c r="B5" s="287"/>
      <c r="C5" s="475" t="str">
        <f>INT((MONTH($B$2))/3)&amp;"Q"&amp;"-"&amp;YEAR($B$2)</f>
        <v>1Q-2021</v>
      </c>
      <c r="D5" s="475" t="str">
        <f>IF(INT(MONTH($B$2))=3, "4"&amp;"Q"&amp;"-"&amp;YEAR($B$2)-1, IF(INT(MONTH($B$2))=6, "1"&amp;"Q"&amp;"-"&amp;YEAR($B$2), IF(INT(MONTH($B$2))=9, "2"&amp;"Q"&amp;"-"&amp;YEAR($B$2),IF(INT(MONTH($B$2))=12, "3"&amp;"Q"&amp;"-"&amp;YEAR($B$2), 0))))</f>
        <v>4Q-2020</v>
      </c>
      <c r="E5" s="475" t="str">
        <f>IF(INT(MONTH($B$2))=3, "3"&amp;"Q"&amp;"-"&amp;YEAR($B$2)-1, IF(INT(MONTH($B$2))=6, "4"&amp;"Q"&amp;"-"&amp;YEAR($B$2)-1, IF(INT(MONTH($B$2))=9, "1"&amp;"Q"&amp;"-"&amp;YEAR($B$2),IF(INT(MONTH($B$2))=12, "2"&amp;"Q"&amp;"-"&amp;YEAR($B$2), 0))))</f>
        <v>3Q-2020</v>
      </c>
      <c r="F5" s="475" t="str">
        <f>IF(INT(MONTH($B$2))=3, "2"&amp;"Q"&amp;"-"&amp;YEAR($B$2)-1, IF(INT(MONTH($B$2))=6, "3"&amp;"Q"&amp;"-"&amp;YEAR($B$2)-1, IF(INT(MONTH($B$2))=9, "4"&amp;"Q"&amp;"-"&amp;YEAR($B$2)-1,IF(INT(MONTH($B$2))=12, "1"&amp;"Q"&amp;"-"&amp;YEAR($B$2), 0))))</f>
        <v>2Q-2020</v>
      </c>
      <c r="G5" s="476" t="str">
        <f>IF(INT(MONTH($B$2))=3, "1"&amp;"Q"&amp;"-"&amp;YEAR($B$2)-1, IF(INT(MONTH($B$2))=6, "2"&amp;"Q"&amp;"-"&amp;YEAR($B$2)-1, IF(INT(MONTH($B$2))=9, "3"&amp;"Q"&amp;"-"&amp;YEAR($B$2)-1,IF(INT(MONTH($B$2))=12, "4"&amp;"Q"&amp;"-"&amp;YEAR($B$2)-1, 0))))</f>
        <v>1Q-2020</v>
      </c>
    </row>
    <row r="6" spans="1:8" ht="15" customHeight="1">
      <c r="A6" s="88">
        <v>1</v>
      </c>
      <c r="B6" s="397" t="s">
        <v>301</v>
      </c>
      <c r="C6" s="465">
        <v>16861393224.083376</v>
      </c>
      <c r="D6" s="468">
        <v>16322523693.933828</v>
      </c>
      <c r="E6" s="468">
        <v>15679019553.864531</v>
      </c>
      <c r="F6" s="468">
        <v>14441106338.315201</v>
      </c>
      <c r="G6" s="471">
        <v>14841214040.765808</v>
      </c>
    </row>
    <row r="7" spans="1:8" ht="15" customHeight="1">
      <c r="A7" s="88">
        <v>1.1000000000000001</v>
      </c>
      <c r="B7" s="397" t="s">
        <v>481</v>
      </c>
      <c r="C7" s="466">
        <v>15529029589.20166</v>
      </c>
      <c r="D7" s="469">
        <v>14963246562.746395</v>
      </c>
      <c r="E7" s="469">
        <v>14372145251.642605</v>
      </c>
      <c r="F7" s="469">
        <v>13275181470.599297</v>
      </c>
      <c r="G7" s="472">
        <v>13677653163.342487</v>
      </c>
    </row>
    <row r="8" spans="1:8">
      <c r="A8" s="88" t="s">
        <v>14</v>
      </c>
      <c r="B8" s="397" t="s">
        <v>197</v>
      </c>
      <c r="C8" s="466">
        <v>30934137.117222004</v>
      </c>
      <c r="D8" s="469">
        <v>32965375.219999999</v>
      </c>
      <c r="E8" s="469">
        <v>0</v>
      </c>
      <c r="F8" s="469">
        <v>0</v>
      </c>
      <c r="G8" s="472">
        <v>0</v>
      </c>
    </row>
    <row r="9" spans="1:8" ht="15" customHeight="1">
      <c r="A9" s="88">
        <v>1.2</v>
      </c>
      <c r="B9" s="398" t="s">
        <v>196</v>
      </c>
      <c r="C9" s="466">
        <v>1291495300.4663839</v>
      </c>
      <c r="D9" s="469">
        <v>1306701846.0063531</v>
      </c>
      <c r="E9" s="469">
        <v>1265202472.821615</v>
      </c>
      <c r="F9" s="469">
        <v>1128629117.3527243</v>
      </c>
      <c r="G9" s="472">
        <v>1126366007.0189109</v>
      </c>
    </row>
    <row r="10" spans="1:8" ht="15" customHeight="1">
      <c r="A10" s="88">
        <v>1.3</v>
      </c>
      <c r="B10" s="397" t="s">
        <v>28</v>
      </c>
      <c r="C10" s="467">
        <v>40868334.41533</v>
      </c>
      <c r="D10" s="469">
        <v>52575285.181079999</v>
      </c>
      <c r="E10" s="469">
        <v>41671829.40031001</v>
      </c>
      <c r="F10" s="469">
        <v>37295750.363179997</v>
      </c>
      <c r="G10" s="473">
        <v>37194870.404410005</v>
      </c>
    </row>
    <row r="11" spans="1:8" ht="15" customHeight="1">
      <c r="A11" s="88">
        <v>2</v>
      </c>
      <c r="B11" s="397" t="s">
        <v>298</v>
      </c>
      <c r="C11" s="466">
        <v>187263594.9390536</v>
      </c>
      <c r="D11" s="469">
        <v>106379492.91042994</v>
      </c>
      <c r="E11" s="469">
        <v>49769290.318500243</v>
      </c>
      <c r="F11" s="469">
        <v>58546743.386238515</v>
      </c>
      <c r="G11" s="472">
        <v>13924091.964564679</v>
      </c>
    </row>
    <row r="12" spans="1:8" ht="15" customHeight="1">
      <c r="A12" s="88">
        <v>3</v>
      </c>
      <c r="B12" s="397" t="s">
        <v>299</v>
      </c>
      <c r="C12" s="467">
        <v>1872573783.7914793</v>
      </c>
      <c r="D12" s="469">
        <v>1872573783.7914793</v>
      </c>
      <c r="E12" s="469">
        <v>1749821533.8766046</v>
      </c>
      <c r="F12" s="469">
        <v>1749821533.8766046</v>
      </c>
      <c r="G12" s="473">
        <v>1749821533.8766046</v>
      </c>
    </row>
    <row r="13" spans="1:8" ht="15" customHeight="1" thickBot="1">
      <c r="A13" s="90">
        <v>4</v>
      </c>
      <c r="B13" s="91" t="s">
        <v>300</v>
      </c>
      <c r="C13" s="399">
        <v>18921230602.813911</v>
      </c>
      <c r="D13" s="470">
        <v>18301476970.635738</v>
      </c>
      <c r="E13" s="470">
        <v>17478610378.059635</v>
      </c>
      <c r="F13" s="470">
        <v>16249474615.578043</v>
      </c>
      <c r="G13" s="474">
        <v>16604959666.606977</v>
      </c>
    </row>
    <row r="14" spans="1:8">
      <c r="B14" s="94"/>
    </row>
    <row r="15" spans="1:8" ht="25.5">
      <c r="B15" s="95" t="s">
        <v>482</v>
      </c>
    </row>
    <row r="16" spans="1:8">
      <c r="B16" s="95"/>
    </row>
    <row r="17" spans="1:4" ht="11.25">
      <c r="A17" s="52"/>
      <c r="B17" s="52"/>
      <c r="C17" s="52"/>
      <c r="D17" s="52"/>
    </row>
    <row r="18" spans="1:4" ht="11.25">
      <c r="A18" s="52"/>
      <c r="B18" s="52"/>
      <c r="C18" s="52"/>
      <c r="D18" s="52"/>
    </row>
    <row r="19" spans="1:4" ht="11.25">
      <c r="A19" s="52"/>
      <c r="B19" s="52"/>
      <c r="C19" s="52"/>
      <c r="D19" s="52"/>
    </row>
    <row r="20" spans="1:4" ht="11.25">
      <c r="A20" s="52"/>
      <c r="B20" s="52"/>
      <c r="C20" s="52"/>
      <c r="D20" s="52"/>
    </row>
    <row r="21" spans="1:4" ht="11.25">
      <c r="A21" s="52"/>
      <c r="B21" s="52"/>
      <c r="C21" s="52"/>
      <c r="D21" s="52"/>
    </row>
    <row r="22" spans="1:4" ht="11.25">
      <c r="A22" s="52"/>
      <c r="B22" s="52"/>
      <c r="C22" s="52"/>
      <c r="D22" s="52"/>
    </row>
    <row r="23" spans="1:4" ht="11.25">
      <c r="A23" s="52"/>
      <c r="B23" s="52"/>
      <c r="C23" s="52"/>
      <c r="D23" s="52"/>
    </row>
    <row r="24" spans="1:4" ht="11.25">
      <c r="A24" s="52"/>
      <c r="B24" s="52"/>
      <c r="C24" s="52"/>
      <c r="D24" s="52"/>
    </row>
    <row r="25" spans="1:4" ht="11.25">
      <c r="A25" s="52"/>
      <c r="B25" s="52"/>
      <c r="C25" s="52"/>
      <c r="D25" s="52"/>
    </row>
    <row r="26" spans="1:4" ht="11.25">
      <c r="A26" s="52"/>
      <c r="B26" s="52"/>
      <c r="C26" s="52"/>
      <c r="D26" s="52"/>
    </row>
    <row r="27" spans="1:4" ht="11.25">
      <c r="A27" s="52"/>
      <c r="B27" s="52"/>
      <c r="C27" s="52"/>
      <c r="D27" s="52"/>
    </row>
    <row r="28" spans="1:4" ht="11.25">
      <c r="A28" s="52"/>
      <c r="B28" s="52"/>
      <c r="C28" s="52"/>
      <c r="D28" s="52"/>
    </row>
    <row r="29" spans="1:4" ht="11.25">
      <c r="A29" s="52"/>
      <c r="B29" s="52"/>
      <c r="C29" s="52"/>
      <c r="D29" s="5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37" sqref="B37"/>
    </sheetView>
  </sheetViews>
  <sheetFormatPr defaultColWidth="9.140625" defaultRowHeight="14.25"/>
  <cols>
    <col min="1" max="1" width="9.5703125" style="4" bestFit="1" customWidth="1"/>
    <col min="2" max="2" width="65.5703125" style="4" customWidth="1"/>
    <col min="3" max="3" width="42.5703125" style="4" bestFit="1" customWidth="1"/>
    <col min="4" max="16384" width="9.140625" style="5"/>
  </cols>
  <sheetData>
    <row r="1" spans="1:8">
      <c r="A1" s="2" t="s">
        <v>30</v>
      </c>
      <c r="B1" s="3" t="str">
        <f>'Info '!C2</f>
        <v>JSC TBC Bank</v>
      </c>
    </row>
    <row r="2" spans="1:8">
      <c r="A2" s="2" t="s">
        <v>31</v>
      </c>
      <c r="B2" s="477">
        <v>44286</v>
      </c>
    </row>
    <row r="4" spans="1:8" ht="27.95" customHeight="1" thickBot="1">
      <c r="A4" s="96" t="s">
        <v>80</v>
      </c>
      <c r="B4" s="97" t="s">
        <v>267</v>
      </c>
      <c r="C4" s="98"/>
    </row>
    <row r="5" spans="1:8">
      <c r="A5" s="99"/>
      <c r="B5" s="459" t="s">
        <v>81</v>
      </c>
      <c r="C5" s="460" t="s">
        <v>495</v>
      </c>
    </row>
    <row r="6" spans="1:8">
      <c r="A6" s="100">
        <v>1</v>
      </c>
      <c r="B6" s="561" t="s">
        <v>505</v>
      </c>
      <c r="C6" s="102" t="s">
        <v>511</v>
      </c>
    </row>
    <row r="7" spans="1:8">
      <c r="A7" s="100">
        <v>2</v>
      </c>
      <c r="B7" s="561" t="s">
        <v>508</v>
      </c>
      <c r="C7" s="102" t="s">
        <v>511</v>
      </c>
    </row>
    <row r="8" spans="1:8">
      <c r="A8" s="100">
        <v>3</v>
      </c>
      <c r="B8" s="561" t="s">
        <v>507</v>
      </c>
      <c r="C8" s="102" t="s">
        <v>511</v>
      </c>
    </row>
    <row r="9" spans="1:8">
      <c r="A9" s="100">
        <v>4</v>
      </c>
      <c r="B9" s="561" t="s">
        <v>509</v>
      </c>
      <c r="C9" s="102" t="s">
        <v>511</v>
      </c>
    </row>
    <row r="10" spans="1:8">
      <c r="A10" s="100">
        <v>5</v>
      </c>
      <c r="B10" s="561" t="s">
        <v>502</v>
      </c>
      <c r="C10" s="102" t="s">
        <v>512</v>
      </c>
    </row>
    <row r="11" spans="1:8">
      <c r="A11" s="100">
        <v>6</v>
      </c>
      <c r="B11" s="4" t="s">
        <v>506</v>
      </c>
      <c r="C11" s="102" t="s">
        <v>513</v>
      </c>
    </row>
    <row r="12" spans="1:8">
      <c r="A12" s="100">
        <v>7</v>
      </c>
      <c r="B12" s="101" t="s">
        <v>510</v>
      </c>
      <c r="C12" s="102" t="s">
        <v>511</v>
      </c>
      <c r="H12" s="103"/>
    </row>
    <row r="13" spans="1:8">
      <c r="A13" s="100"/>
      <c r="B13" s="101"/>
      <c r="C13" s="102"/>
    </row>
    <row r="14" spans="1:8">
      <c r="A14" s="100"/>
      <c r="B14" s="101"/>
      <c r="C14" s="102"/>
    </row>
    <row r="15" spans="1:8">
      <c r="A15" s="100"/>
      <c r="B15" s="101"/>
      <c r="C15" s="102"/>
    </row>
    <row r="16" spans="1:8">
      <c r="A16" s="100"/>
      <c r="B16" s="461"/>
      <c r="C16" s="462"/>
    </row>
    <row r="17" spans="1:3" ht="25.5">
      <c r="A17" s="100"/>
      <c r="B17" s="463" t="s">
        <v>82</v>
      </c>
      <c r="C17" s="464" t="s">
        <v>496</v>
      </c>
    </row>
    <row r="18" spans="1:3">
      <c r="A18" s="100">
        <v>1</v>
      </c>
      <c r="B18" s="101" t="s">
        <v>503</v>
      </c>
      <c r="C18" s="104" t="s">
        <v>519</v>
      </c>
    </row>
    <row r="19" spans="1:3">
      <c r="A19" s="100">
        <v>2</v>
      </c>
      <c r="B19" s="101" t="s">
        <v>514</v>
      </c>
      <c r="C19" s="104" t="s">
        <v>520</v>
      </c>
    </row>
    <row r="20" spans="1:3">
      <c r="A20" s="100">
        <v>3</v>
      </c>
      <c r="B20" s="101" t="s">
        <v>515</v>
      </c>
      <c r="C20" s="104" t="s">
        <v>522</v>
      </c>
    </row>
    <row r="21" spans="1:3">
      <c r="A21" s="100">
        <v>4</v>
      </c>
      <c r="B21" s="101" t="s">
        <v>518</v>
      </c>
      <c r="C21" s="104" t="s">
        <v>521</v>
      </c>
    </row>
    <row r="22" spans="1:3">
      <c r="A22" s="100">
        <v>5</v>
      </c>
      <c r="B22" s="101" t="s">
        <v>516</v>
      </c>
      <c r="C22" s="104" t="s">
        <v>523</v>
      </c>
    </row>
    <row r="23" spans="1:3">
      <c r="A23" s="100">
        <v>6</v>
      </c>
      <c r="B23" s="101" t="s">
        <v>517</v>
      </c>
      <c r="C23" s="104" t="s">
        <v>524</v>
      </c>
    </row>
    <row r="24" spans="1:3">
      <c r="A24" s="100"/>
      <c r="B24" s="101"/>
      <c r="C24" s="104"/>
    </row>
    <row r="25" spans="1:3">
      <c r="A25" s="100"/>
      <c r="B25" s="101"/>
      <c r="C25" s="104"/>
    </row>
    <row r="26" spans="1:3">
      <c r="A26" s="100"/>
      <c r="B26" s="101"/>
      <c r="C26" s="104"/>
    </row>
    <row r="27" spans="1:3" ht="15.75" customHeight="1">
      <c r="A27" s="100"/>
      <c r="B27" s="101"/>
      <c r="C27" s="105"/>
    </row>
    <row r="28" spans="1:3" ht="15.75" customHeight="1">
      <c r="A28" s="100"/>
      <c r="B28" s="101"/>
      <c r="C28" s="105"/>
    </row>
    <row r="29" spans="1:3" ht="30" customHeight="1">
      <c r="A29" s="100"/>
      <c r="B29" s="500" t="s">
        <v>83</v>
      </c>
      <c r="C29" s="501"/>
    </row>
    <row r="30" spans="1:3">
      <c r="A30" s="100">
        <v>1</v>
      </c>
      <c r="B30" s="101" t="s">
        <v>525</v>
      </c>
      <c r="C30" s="559">
        <v>0.99878075215747519</v>
      </c>
    </row>
    <row r="31" spans="1:3" ht="15.75" customHeight="1">
      <c r="A31" s="100"/>
      <c r="B31" s="101"/>
      <c r="C31" s="102"/>
    </row>
    <row r="32" spans="1:3" ht="29.25" customHeight="1">
      <c r="A32" s="100"/>
      <c r="B32" s="500" t="s">
        <v>84</v>
      </c>
      <c r="C32" s="501"/>
    </row>
    <row r="33" spans="1:3">
      <c r="A33" s="100">
        <v>1</v>
      </c>
      <c r="B33" s="101" t="s">
        <v>528</v>
      </c>
      <c r="C33" s="559">
        <v>8.6250809233561501E-2</v>
      </c>
    </row>
    <row r="34" spans="1:3" s="560" customFormat="1">
      <c r="A34" s="558">
        <v>2</v>
      </c>
      <c r="B34" s="557" t="s">
        <v>529</v>
      </c>
      <c r="C34" s="556">
        <v>5.9913493034818681E-2</v>
      </c>
    </row>
    <row r="35" spans="1:3" s="560" customFormat="1">
      <c r="A35" s="558">
        <v>3</v>
      </c>
      <c r="B35" s="557" t="s">
        <v>526</v>
      </c>
      <c r="C35" s="556">
        <v>5.0457138444385013E-2</v>
      </c>
    </row>
    <row r="36" spans="1:3" s="560" customFormat="1">
      <c r="A36" s="558">
        <v>4</v>
      </c>
      <c r="B36" s="557" t="s">
        <v>527</v>
      </c>
      <c r="C36" s="556">
        <v>7.4128844640243247E-2</v>
      </c>
    </row>
    <row r="37" spans="1:3" ht="15" thickBot="1">
      <c r="A37" s="106"/>
      <c r="B37" s="107"/>
      <c r="C37" s="108"/>
    </row>
  </sheetData>
  <mergeCells count="2">
    <mergeCell ref="B32:C32"/>
    <mergeCell ref="B29:C29"/>
  </mergeCells>
  <dataValidations count="1">
    <dataValidation type="list" allowBlank="1" showInputMessage="1" showErrorMessage="1" sqref="C6:C15">
      <formula1>"Independent chair, Non-independent chair, Independent member, Non-independent member"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C8" sqref="C8:E21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5" t="s">
        <v>30</v>
      </c>
      <c r="B1" s="3" t="str">
        <f>'Info '!C2</f>
        <v>JSC TBC Bank</v>
      </c>
      <c r="C1" s="122"/>
      <c r="D1" s="122"/>
      <c r="E1" s="122"/>
      <c r="F1" s="18"/>
    </row>
    <row r="2" spans="1:7" s="109" customFormat="1" ht="15.75" customHeight="1">
      <c r="A2" s="335" t="s">
        <v>31</v>
      </c>
      <c r="B2" s="477">
        <v>44286</v>
      </c>
    </row>
    <row r="3" spans="1:7" s="109" customFormat="1" ht="15.75" customHeight="1">
      <c r="A3" s="335"/>
    </row>
    <row r="4" spans="1:7" s="109" customFormat="1" ht="15.75" customHeight="1" thickBot="1">
      <c r="A4" s="336" t="s">
        <v>202</v>
      </c>
      <c r="B4" s="506" t="s">
        <v>347</v>
      </c>
      <c r="C4" s="507"/>
      <c r="D4" s="507"/>
      <c r="E4" s="507"/>
    </row>
    <row r="5" spans="1:7" s="113" customFormat="1" ht="17.45" customHeight="1">
      <c r="A5" s="266"/>
      <c r="B5" s="267"/>
      <c r="C5" s="111" t="s">
        <v>0</v>
      </c>
      <c r="D5" s="111" t="s">
        <v>1</v>
      </c>
      <c r="E5" s="112" t="s">
        <v>2</v>
      </c>
    </row>
    <row r="6" spans="1:7" s="18" customFormat="1" ht="14.45" customHeight="1">
      <c r="A6" s="337"/>
      <c r="B6" s="502" t="s">
        <v>354</v>
      </c>
      <c r="C6" s="502" t="s">
        <v>93</v>
      </c>
      <c r="D6" s="504" t="s">
        <v>201</v>
      </c>
      <c r="E6" s="505"/>
      <c r="G6" s="5"/>
    </row>
    <row r="7" spans="1:7" s="18" customFormat="1" ht="99.6" customHeight="1">
      <c r="A7" s="337"/>
      <c r="B7" s="503"/>
      <c r="C7" s="502"/>
      <c r="D7" s="374" t="s">
        <v>200</v>
      </c>
      <c r="E7" s="375" t="s">
        <v>355</v>
      </c>
      <c r="G7" s="5"/>
    </row>
    <row r="8" spans="1:7">
      <c r="A8" s="338">
        <v>1</v>
      </c>
      <c r="B8" s="376" t="s">
        <v>35</v>
      </c>
      <c r="C8" s="377">
        <v>919405557.88999999</v>
      </c>
      <c r="D8" s="377"/>
      <c r="E8" s="378">
        <v>919405557.88999999</v>
      </c>
      <c r="F8" s="18"/>
    </row>
    <row r="9" spans="1:7">
      <c r="A9" s="338">
        <v>2</v>
      </c>
      <c r="B9" s="376" t="s">
        <v>36</v>
      </c>
      <c r="C9" s="377">
        <v>2370586472.0899997</v>
      </c>
      <c r="D9" s="377"/>
      <c r="E9" s="378">
        <v>2370586472.0899997</v>
      </c>
      <c r="F9" s="18"/>
    </row>
    <row r="10" spans="1:7">
      <c r="A10" s="338">
        <v>3</v>
      </c>
      <c r="B10" s="376" t="s">
        <v>37</v>
      </c>
      <c r="C10" s="377">
        <v>1379935245.6400001</v>
      </c>
      <c r="D10" s="377"/>
      <c r="E10" s="378">
        <v>1379935245.6400001</v>
      </c>
      <c r="F10" s="18"/>
    </row>
    <row r="11" spans="1:7">
      <c r="A11" s="338">
        <v>4</v>
      </c>
      <c r="B11" s="376" t="s">
        <v>38</v>
      </c>
      <c r="C11" s="377">
        <v>0</v>
      </c>
      <c r="D11" s="377"/>
      <c r="E11" s="378">
        <v>0</v>
      </c>
      <c r="F11" s="18"/>
    </row>
    <row r="12" spans="1:7">
      <c r="A12" s="338">
        <v>5</v>
      </c>
      <c r="B12" s="376" t="s">
        <v>39</v>
      </c>
      <c r="C12" s="377">
        <v>2226497080.2399998</v>
      </c>
      <c r="D12" s="377"/>
      <c r="E12" s="378">
        <v>2226497080.2399998</v>
      </c>
      <c r="F12" s="18"/>
    </row>
    <row r="13" spans="1:7">
      <c r="A13" s="338">
        <v>6.1</v>
      </c>
      <c r="B13" s="379" t="s">
        <v>40</v>
      </c>
      <c r="C13" s="380">
        <v>15024294132.949999</v>
      </c>
      <c r="D13" s="377"/>
      <c r="E13" s="378">
        <v>15024294132.949999</v>
      </c>
      <c r="F13" s="18"/>
    </row>
    <row r="14" spans="1:7">
      <c r="A14" s="338">
        <v>6.2</v>
      </c>
      <c r="B14" s="381" t="s">
        <v>41</v>
      </c>
      <c r="C14" s="380">
        <v>-892713802.84000003</v>
      </c>
      <c r="D14" s="377"/>
      <c r="E14" s="378">
        <v>-892713802.84000003</v>
      </c>
      <c r="F14" s="18"/>
    </row>
    <row r="15" spans="1:7">
      <c r="A15" s="338">
        <v>6</v>
      </c>
      <c r="B15" s="376" t="s">
        <v>42</v>
      </c>
      <c r="C15" s="377">
        <v>14131580330.109999</v>
      </c>
      <c r="D15" s="377"/>
      <c r="E15" s="378">
        <v>14131580330.109999</v>
      </c>
      <c r="F15" s="18"/>
    </row>
    <row r="16" spans="1:7">
      <c r="A16" s="338">
        <v>7</v>
      </c>
      <c r="B16" s="376" t="s">
        <v>43</v>
      </c>
      <c r="C16" s="377">
        <v>298479835.11000001</v>
      </c>
      <c r="D16" s="377"/>
      <c r="E16" s="378">
        <v>298479835.11000001</v>
      </c>
      <c r="F16" s="18"/>
    </row>
    <row r="17" spans="1:7">
      <c r="A17" s="338">
        <v>8</v>
      </c>
      <c r="B17" s="376" t="s">
        <v>199</v>
      </c>
      <c r="C17" s="377">
        <v>79423702.700000018</v>
      </c>
      <c r="D17" s="377"/>
      <c r="E17" s="378">
        <v>79423702.700000018</v>
      </c>
      <c r="F17" s="339"/>
      <c r="G17" s="116"/>
    </row>
    <row r="18" spans="1:7">
      <c r="A18" s="338">
        <v>9</v>
      </c>
      <c r="B18" s="376" t="s">
        <v>44</v>
      </c>
      <c r="C18" s="377">
        <v>39680594.727221996</v>
      </c>
      <c r="D18" s="377">
        <v>7916468.5699999994</v>
      </c>
      <c r="E18" s="378">
        <v>31764126.157221995</v>
      </c>
      <c r="F18" s="18"/>
      <c r="G18" s="116"/>
    </row>
    <row r="19" spans="1:7">
      <c r="A19" s="338">
        <v>10</v>
      </c>
      <c r="B19" s="376" t="s">
        <v>45</v>
      </c>
      <c r="C19" s="377">
        <v>669388585.19000006</v>
      </c>
      <c r="D19" s="377">
        <v>264523780.34999999</v>
      </c>
      <c r="E19" s="378">
        <v>404864804.84000003</v>
      </c>
      <c r="F19" s="18"/>
      <c r="G19" s="116"/>
    </row>
    <row r="20" spans="1:7">
      <c r="A20" s="338">
        <v>11</v>
      </c>
      <c r="B20" s="376" t="s">
        <v>46</v>
      </c>
      <c r="C20" s="377">
        <v>540455654.6099999</v>
      </c>
      <c r="D20" s="377">
        <v>0</v>
      </c>
      <c r="E20" s="378">
        <v>540455654.6099999</v>
      </c>
      <c r="F20" s="18"/>
    </row>
    <row r="21" spans="1:7" ht="26.25" thickBot="1">
      <c r="A21" s="210"/>
      <c r="B21" s="340" t="s">
        <v>357</v>
      </c>
      <c r="C21" s="268">
        <v>22655433058.30722</v>
      </c>
      <c r="D21" s="268">
        <v>272440248.92000002</v>
      </c>
      <c r="E21" s="382">
        <v>22382992809.387222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117"/>
      <c r="F25" s="5"/>
      <c r="G25" s="5"/>
    </row>
    <row r="26" spans="1:7" s="4" customFormat="1">
      <c r="B26" s="117"/>
      <c r="F26" s="5"/>
      <c r="G26" s="5"/>
    </row>
    <row r="27" spans="1:7" s="4" customFormat="1">
      <c r="B27" s="117"/>
      <c r="F27" s="5"/>
      <c r="G27" s="5"/>
    </row>
    <row r="28" spans="1:7" s="4" customFormat="1">
      <c r="B28" s="117"/>
      <c r="F28" s="5"/>
      <c r="G28" s="5"/>
    </row>
    <row r="29" spans="1:7" s="4" customFormat="1">
      <c r="B29" s="117"/>
      <c r="F29" s="5"/>
      <c r="G29" s="5"/>
    </row>
    <row r="30" spans="1:7" s="4" customFormat="1">
      <c r="B30" s="117"/>
      <c r="F30" s="5"/>
      <c r="G30" s="5"/>
    </row>
    <row r="31" spans="1:7" s="4" customFormat="1">
      <c r="B31" s="117"/>
      <c r="F31" s="5"/>
      <c r="G31" s="5"/>
    </row>
    <row r="32" spans="1:7" s="4" customFormat="1">
      <c r="B32" s="117"/>
      <c r="F32" s="5"/>
      <c r="G32" s="5"/>
    </row>
    <row r="33" spans="2:7" s="4" customFormat="1">
      <c r="B33" s="117"/>
      <c r="F33" s="5"/>
      <c r="G33" s="5"/>
    </row>
    <row r="34" spans="2:7" s="4" customFormat="1">
      <c r="B34" s="117"/>
      <c r="F34" s="5"/>
      <c r="G34" s="5"/>
    </row>
    <row r="35" spans="2:7" s="4" customFormat="1">
      <c r="B35" s="117"/>
      <c r="F35" s="5"/>
      <c r="G35" s="5"/>
    </row>
    <row r="36" spans="2:7" s="4" customFormat="1">
      <c r="B36" s="117"/>
      <c r="F36" s="5"/>
      <c r="G36" s="5"/>
    </row>
    <row r="37" spans="2:7" s="4" customFormat="1">
      <c r="B37" s="117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C5" sqref="C5:C13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2" t="s">
        <v>30</v>
      </c>
      <c r="B1" s="3" t="str">
        <f>'Info '!C2</f>
        <v>JSC TBC Bank</v>
      </c>
    </row>
    <row r="2" spans="1:6" s="109" customFormat="1" ht="15.75" customHeight="1">
      <c r="A2" s="2" t="s">
        <v>31</v>
      </c>
      <c r="B2" s="477">
        <v>44286</v>
      </c>
      <c r="C2" s="4"/>
      <c r="D2" s="4"/>
      <c r="E2" s="4"/>
      <c r="F2" s="4"/>
    </row>
    <row r="3" spans="1:6" s="109" customFormat="1" ht="15.75" customHeight="1">
      <c r="C3" s="4"/>
      <c r="D3" s="4"/>
      <c r="E3" s="4"/>
      <c r="F3" s="4"/>
    </row>
    <row r="4" spans="1:6" s="109" customFormat="1" ht="13.5" thickBot="1">
      <c r="A4" s="109" t="s">
        <v>85</v>
      </c>
      <c r="B4" s="341" t="s">
        <v>334</v>
      </c>
      <c r="C4" s="110" t="s">
        <v>73</v>
      </c>
      <c r="D4" s="4"/>
      <c r="E4" s="4"/>
      <c r="F4" s="4"/>
    </row>
    <row r="5" spans="1:6">
      <c r="A5" s="273">
        <v>1</v>
      </c>
      <c r="B5" s="342" t="s">
        <v>356</v>
      </c>
      <c r="C5" s="274">
        <v>22382992809.387222</v>
      </c>
    </row>
    <row r="6" spans="1:6" s="275" customFormat="1">
      <c r="A6" s="118">
        <v>2.1</v>
      </c>
      <c r="B6" s="270" t="s">
        <v>335</v>
      </c>
      <c r="C6" s="198">
        <v>3689961206.2065039</v>
      </c>
    </row>
    <row r="7" spans="1:6" s="94" customFormat="1" outlineLevel="1">
      <c r="A7" s="88">
        <v>2.2000000000000002</v>
      </c>
      <c r="B7" s="89" t="s">
        <v>336</v>
      </c>
      <c r="C7" s="276">
        <v>3834266457.0750008</v>
      </c>
    </row>
    <row r="8" spans="1:6" s="94" customFormat="1" ht="25.5">
      <c r="A8" s="88">
        <v>3</v>
      </c>
      <c r="B8" s="271" t="s">
        <v>337</v>
      </c>
      <c r="C8" s="277">
        <v>29907220472.668728</v>
      </c>
    </row>
    <row r="9" spans="1:6" s="275" customFormat="1">
      <c r="A9" s="118">
        <v>4</v>
      </c>
      <c r="B9" s="120" t="s">
        <v>87</v>
      </c>
      <c r="C9" s="198">
        <v>259368233.58000001</v>
      </c>
    </row>
    <row r="10" spans="1:6" s="94" customFormat="1" outlineLevel="1">
      <c r="A10" s="88">
        <v>5.0999999999999996</v>
      </c>
      <c r="B10" s="89" t="s">
        <v>338</v>
      </c>
      <c r="C10" s="276">
        <v>-2069085100.8603799</v>
      </c>
    </row>
    <row r="11" spans="1:6" s="94" customFormat="1" outlineLevel="1">
      <c r="A11" s="88">
        <v>5.2</v>
      </c>
      <c r="B11" s="89" t="s">
        <v>339</v>
      </c>
      <c r="C11" s="276">
        <v>-3746307730.6598077</v>
      </c>
    </row>
    <row r="12" spans="1:6" s="94" customFormat="1">
      <c r="A12" s="88">
        <v>6</v>
      </c>
      <c r="B12" s="269" t="s">
        <v>483</v>
      </c>
      <c r="C12" s="276">
        <v>28490835.316050299</v>
      </c>
    </row>
    <row r="13" spans="1:6" s="94" customFormat="1" ht="13.5" thickBot="1">
      <c r="A13" s="90">
        <v>7</v>
      </c>
      <c r="B13" s="272" t="s">
        <v>285</v>
      </c>
      <c r="C13" s="278">
        <v>24379686710.044594</v>
      </c>
    </row>
    <row r="15" spans="1:6" ht="25.5">
      <c r="A15" s="293"/>
      <c r="B15" s="95" t="s">
        <v>484</v>
      </c>
    </row>
    <row r="16" spans="1:6">
      <c r="A16" s="293"/>
      <c r="B16" s="293"/>
    </row>
    <row r="17" spans="1:5" ht="15">
      <c r="A17" s="288"/>
      <c r="B17" s="289"/>
      <c r="C17" s="293"/>
      <c r="D17" s="293"/>
      <c r="E17" s="293"/>
    </row>
    <row r="18" spans="1:5" ht="15">
      <c r="A18" s="294"/>
      <c r="B18" s="295"/>
      <c r="C18" s="293"/>
      <c r="D18" s="293"/>
      <c r="E18" s="293"/>
    </row>
    <row r="19" spans="1:5">
      <c r="A19" s="296"/>
      <c r="B19" s="290"/>
      <c r="C19" s="293"/>
      <c r="D19" s="293"/>
      <c r="E19" s="293"/>
    </row>
    <row r="20" spans="1:5">
      <c r="A20" s="297"/>
      <c r="B20" s="291"/>
      <c r="C20" s="293"/>
      <c r="D20" s="293"/>
      <c r="E20" s="293"/>
    </row>
    <row r="21" spans="1:5">
      <c r="A21" s="297"/>
      <c r="B21" s="295"/>
      <c r="C21" s="293"/>
      <c r="D21" s="293"/>
      <c r="E21" s="293"/>
    </row>
    <row r="22" spans="1:5">
      <c r="A22" s="296"/>
      <c r="B22" s="292"/>
      <c r="C22" s="293"/>
      <c r="D22" s="293"/>
      <c r="E22" s="293"/>
    </row>
    <row r="23" spans="1:5">
      <c r="A23" s="297"/>
      <c r="B23" s="291"/>
      <c r="C23" s="293"/>
      <c r="D23" s="293"/>
      <c r="E23" s="293"/>
    </row>
    <row r="24" spans="1:5">
      <c r="A24" s="297"/>
      <c r="B24" s="291"/>
      <c r="C24" s="293"/>
      <c r="D24" s="293"/>
      <c r="E24" s="293"/>
    </row>
    <row r="25" spans="1:5">
      <c r="A25" s="297"/>
      <c r="B25" s="298"/>
      <c r="C25" s="293"/>
      <c r="D25" s="293"/>
      <c r="E25" s="293"/>
    </row>
    <row r="26" spans="1:5">
      <c r="A26" s="297"/>
      <c r="B26" s="295"/>
      <c r="C26" s="293"/>
      <c r="D26" s="293"/>
      <c r="E26" s="293"/>
    </row>
    <row r="27" spans="1:5">
      <c r="A27" s="293"/>
      <c r="B27" s="299"/>
      <c r="C27" s="293"/>
      <c r="D27" s="293"/>
      <c r="E27" s="293"/>
    </row>
    <row r="28" spans="1:5">
      <c r="A28" s="293"/>
      <c r="B28" s="299"/>
      <c r="C28" s="293"/>
      <c r="D28" s="293"/>
      <c r="E28" s="293"/>
    </row>
    <row r="29" spans="1:5">
      <c r="A29" s="293"/>
      <c r="B29" s="299"/>
      <c r="C29" s="293"/>
      <c r="D29" s="293"/>
      <c r="E29" s="293"/>
    </row>
    <row r="30" spans="1:5">
      <c r="A30" s="293"/>
      <c r="B30" s="299"/>
      <c r="C30" s="293"/>
      <c r="D30" s="293"/>
      <c r="E30" s="293"/>
    </row>
    <row r="31" spans="1:5">
      <c r="A31" s="293"/>
      <c r="B31" s="299"/>
      <c r="C31" s="293"/>
      <c r="D31" s="293"/>
      <c r="E31" s="293"/>
    </row>
    <row r="32" spans="1:5">
      <c r="A32" s="293"/>
      <c r="B32" s="299"/>
      <c r="C32" s="293"/>
      <c r="D32" s="293"/>
      <c r="E32" s="293"/>
    </row>
    <row r="33" spans="1:5">
      <c r="A33" s="293"/>
      <c r="B33" s="299"/>
      <c r="C33" s="293"/>
      <c r="D33" s="293"/>
      <c r="E33" s="29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2021-05-04T16:40:18Z</dcterms:modified>
</cp:coreProperties>
</file>